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activeTab="1"/>
  </bookViews>
  <sheets>
    <sheet name="Երկշաբաթյա ճաշացանկեր" sheetId="1" r:id="rId1"/>
    <sheet name="Հաշվիչ" sheetId="2" r:id="rId2"/>
    <sheet name="Հաշվիչ (2)" sheetId="4" r:id="rId3"/>
    <sheet name="Лист1" sheetId="3" r:id="rId4"/>
  </sheets>
  <calcPr calcId="191029"/>
  <extLst>
    <ext uri="GoogleSheetsCustomDataVersion2">
      <go:sheetsCustomData xmlns:go="http://customooxmlschemas.google.com/" r:id="rId6" roundtripDataChecksum="nXDz6DvUyT/vJj2n/GpXfToggZ7T+GMc5Mm89QA6AAM="/>
    </ext>
  </extLst>
</workbook>
</file>

<file path=xl/calcChain.xml><?xml version="1.0" encoding="utf-8"?>
<calcChain xmlns="http://schemas.openxmlformats.org/spreadsheetml/2006/main">
  <c r="H27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6" i="2"/>
  <c r="B26" i="4"/>
  <c r="C26" i="4" s="1"/>
  <c r="D26" i="4" s="1"/>
  <c r="B25" i="4"/>
  <c r="C25" i="4" s="1"/>
  <c r="D25" i="4" s="1"/>
  <c r="C24" i="4"/>
  <c r="D24" i="4" s="1"/>
  <c r="C23" i="4"/>
  <c r="D23" i="4" s="1"/>
  <c r="C22" i="4"/>
  <c r="D22" i="4" s="1"/>
  <c r="C21" i="4"/>
  <c r="D21" i="4" s="1"/>
  <c r="B20" i="4"/>
  <c r="C20" i="4" s="1"/>
  <c r="D20" i="4" s="1"/>
  <c r="C19" i="4"/>
  <c r="D19" i="4" s="1"/>
  <c r="B18" i="4"/>
  <c r="C18" i="4" s="1"/>
  <c r="D18" i="4" s="1"/>
  <c r="C17" i="4"/>
  <c r="D17" i="4" s="1"/>
  <c r="C16" i="4"/>
  <c r="D16" i="4" s="1"/>
  <c r="B15" i="4"/>
  <c r="C15" i="4" s="1"/>
  <c r="D15" i="4" s="1"/>
  <c r="C14" i="4"/>
  <c r="D14" i="4" s="1"/>
  <c r="B14" i="4"/>
  <c r="C13" i="4"/>
  <c r="D13" i="4" s="1"/>
  <c r="C12" i="4"/>
  <c r="D12" i="4" s="1"/>
  <c r="C11" i="4"/>
  <c r="D11" i="4" s="1"/>
  <c r="C10" i="4"/>
  <c r="D10" i="4" s="1"/>
  <c r="C9" i="4"/>
  <c r="D9" i="4" s="1"/>
  <c r="C8" i="4"/>
  <c r="D8" i="4" s="1"/>
  <c r="C7" i="4"/>
  <c r="D7" i="4" s="1"/>
  <c r="C6" i="4"/>
  <c r="D6" i="4" s="1"/>
  <c r="B25" i="2"/>
  <c r="C25" i="2" s="1"/>
  <c r="D25" i="2" s="1"/>
  <c r="B26" i="2"/>
  <c r="B15" i="2"/>
  <c r="B18" i="2"/>
  <c r="B20" i="2"/>
  <c r="B14" i="2"/>
  <c r="C24" i="2"/>
  <c r="D24" i="2" s="1"/>
  <c r="E24" i="2" s="1"/>
  <c r="E25" i="2" l="1"/>
  <c r="C26" i="2"/>
  <c r="D26" i="2" s="1"/>
  <c r="E26" i="2" s="1"/>
  <c r="C23" i="2"/>
  <c r="D23" i="2" s="1"/>
  <c r="E23" i="2" s="1"/>
  <c r="C22" i="2"/>
  <c r="D22" i="2" s="1"/>
  <c r="E22" i="2" s="1"/>
  <c r="C21" i="2"/>
  <c r="D21" i="2" s="1"/>
  <c r="E21" i="2" s="1"/>
  <c r="C20" i="2"/>
  <c r="D20" i="2" s="1"/>
  <c r="E20" i="2" s="1"/>
  <c r="C19" i="2"/>
  <c r="D19" i="2" s="1"/>
  <c r="E19" i="2" s="1"/>
  <c r="C18" i="2"/>
  <c r="D18" i="2" s="1"/>
  <c r="E18" i="2" s="1"/>
  <c r="C17" i="2"/>
  <c r="D17" i="2" s="1"/>
  <c r="E17" i="2" s="1"/>
  <c r="C16" i="2"/>
  <c r="D16" i="2" s="1"/>
  <c r="E16" i="2" s="1"/>
  <c r="C15" i="2"/>
  <c r="D15" i="2" s="1"/>
  <c r="E15" i="2" s="1"/>
  <c r="C14" i="2"/>
  <c r="D14" i="2" s="1"/>
  <c r="E14" i="2" s="1"/>
  <c r="C13" i="2"/>
  <c r="D13" i="2" s="1"/>
  <c r="E13" i="2" s="1"/>
  <c r="C12" i="2"/>
  <c r="D12" i="2" s="1"/>
  <c r="E12" i="2" s="1"/>
  <c r="C11" i="2"/>
  <c r="D11" i="2" s="1"/>
  <c r="E11" i="2" s="1"/>
  <c r="C10" i="2"/>
  <c r="D10" i="2" s="1"/>
  <c r="E10" i="2" s="1"/>
  <c r="C9" i="2"/>
  <c r="D9" i="2" s="1"/>
  <c r="E9" i="2" s="1"/>
  <c r="C8" i="2"/>
  <c r="D8" i="2" s="1"/>
  <c r="E8" i="2" s="1"/>
  <c r="C7" i="2"/>
  <c r="D7" i="2" s="1"/>
  <c r="E7" i="2" s="1"/>
  <c r="C6" i="2"/>
  <c r="D6" i="2" s="1"/>
  <c r="E6" i="2" s="1"/>
</calcChain>
</file>

<file path=xl/sharedStrings.xml><?xml version="1.0" encoding="utf-8"?>
<sst xmlns="http://schemas.openxmlformats.org/spreadsheetml/2006/main" count="164" uniqueCount="83">
  <si>
    <t>Երկուշաբթի</t>
  </si>
  <si>
    <t>Հաց</t>
  </si>
  <si>
    <t>50 + 10 + 3 +0.5</t>
  </si>
  <si>
    <t>50 + 5 +1</t>
  </si>
  <si>
    <t xml:space="preserve">Պանիր </t>
  </si>
  <si>
    <t>Պանիր</t>
  </si>
  <si>
    <t xml:space="preserve"> 50 +5 +1</t>
  </si>
  <si>
    <t>Մածուն</t>
  </si>
  <si>
    <t>Երեքշաբթի</t>
  </si>
  <si>
    <t>50 + 50 + 8+4/0.5 + 1</t>
  </si>
  <si>
    <t>20 +40 + 5 + 1</t>
  </si>
  <si>
    <t>50 + 3 +0.5</t>
  </si>
  <si>
    <t>Չորեքշաբթի</t>
  </si>
  <si>
    <t>50 + 50 + 5 +1</t>
  </si>
  <si>
    <t>Հինգշաբթի</t>
  </si>
  <si>
    <t>Ձու</t>
  </si>
  <si>
    <t>50 + 8 + 1</t>
  </si>
  <si>
    <t>50/50 + 5 + 1</t>
  </si>
  <si>
    <t>25 + 50 + 3+0.5</t>
  </si>
  <si>
    <t>Ուրբաթ</t>
  </si>
  <si>
    <t>30 +50 +30+ 5+4+1</t>
  </si>
  <si>
    <t>50 +25+ 3 + 0.5</t>
  </si>
  <si>
    <t>40 + 3 + 0.5</t>
  </si>
  <si>
    <t>Նշեք երեխաների թիվը</t>
  </si>
  <si>
    <t>Գրել սնման / աշխատանքային օրերի թիվը (առանց ոչ աշխ․ օրերի)</t>
  </si>
  <si>
    <t>Բաղադրիչ</t>
  </si>
  <si>
    <t>Քանակ, մեկ երեխա (երկու շաբաթ, 10 աշխ օր)</t>
  </si>
  <si>
    <t>Անհրաժեշտ քանակ ըստ երեխաների և աշխ․ օրերի (գրամ, հատ)</t>
  </si>
  <si>
    <t>Անհրաժեշտ քանակ ըստ երեխաների և աշխ․ օրերի (կիլոգրամ, հատ)</t>
  </si>
  <si>
    <t>Աղ</t>
  </si>
  <si>
    <t>Բրինձ</t>
  </si>
  <si>
    <t>Գազար</t>
  </si>
  <si>
    <t>Լոբի</t>
  </si>
  <si>
    <t>Խնձոր</t>
  </si>
  <si>
    <t>Կաղամբ</t>
  </si>
  <si>
    <t>Կարտոֆիլ</t>
  </si>
  <si>
    <t>Հաճար</t>
  </si>
  <si>
    <t>Հնդկաձավար</t>
  </si>
  <si>
    <t>Մակարոն</t>
  </si>
  <si>
    <t>Ոլոռ</t>
  </si>
  <si>
    <t>Ոսպ</t>
  </si>
  <si>
    <t>Տոմատի մածուկ</t>
  </si>
  <si>
    <r>
      <rPr>
        <b/>
        <sz val="10"/>
        <rFont val="Calibri"/>
        <family val="2"/>
      </rPr>
      <t>Գրամ՝ 1 երեխայի համար</t>
    </r>
  </si>
  <si>
    <r>
      <rPr>
        <sz val="10"/>
        <rFont val="Calibri"/>
        <family val="2"/>
      </rPr>
      <t>50+50/10+8+4/0.5+1</t>
    </r>
  </si>
  <si>
    <r>
      <rPr>
        <sz val="10"/>
        <rFont val="Calibri"/>
        <family val="2"/>
      </rPr>
      <t>50 ( 1 հատ)</t>
    </r>
  </si>
  <si>
    <r>
      <rPr>
        <sz val="10"/>
        <rFont val="Calibri"/>
        <family val="2"/>
      </rPr>
      <t>50 (1 հատ)</t>
    </r>
  </si>
  <si>
    <r>
      <rPr>
        <sz val="10"/>
        <rFont val="Calibri"/>
        <family val="2"/>
      </rPr>
      <t>30 + 50 + 5 +4/0.5+1</t>
    </r>
  </si>
  <si>
    <t>Շաբաթական ճաշացանկ  1-ին շաբաթ</t>
  </si>
  <si>
    <t>Շաբաթական ճաշացանկ 2-րդ շաբաթ</t>
  </si>
  <si>
    <t>Աղցան բանջարեղենով (կաղամբ + գազար + արևածաղկի ձեթ) + աղ</t>
  </si>
  <si>
    <t>Աղցան բանջարեղենով (կաղամբ + արևածաղկի ձեթ + աղ)</t>
  </si>
  <si>
    <t xml:space="preserve">Աղցան բանջարեղենով (կաղամբ + գազար + արևածաղկի ձեթ + աղ) </t>
  </si>
  <si>
    <t>Աղցան բանջարեղենով (գազար + արևածաղկի ձեթ + աղ)</t>
  </si>
  <si>
    <t>Աղ (ձուն աղաջրով խաշելու համար)</t>
  </si>
  <si>
    <r>
      <t xml:space="preserve">*Ծանոթություն. Այն բոլոր դեպքերում երբ առկա է </t>
    </r>
    <r>
      <rPr>
        <b/>
        <sz val="14"/>
        <rFont val="GHEA Grapalat"/>
        <family val="3"/>
      </rPr>
      <t></t>
    </r>
    <r>
      <rPr>
        <b/>
        <sz val="14"/>
        <rFont val="Calibri"/>
        <family val="2"/>
        <scheme val="minor"/>
      </rPr>
      <t>/</t>
    </r>
    <r>
      <rPr>
        <b/>
        <sz val="14"/>
        <rFont val="GHEA Grapalat"/>
        <family val="3"/>
      </rPr>
      <t></t>
    </r>
    <r>
      <rPr>
        <b/>
        <sz val="14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նշանը, թույլատրելի է օգտագործել նշված 2 բաղադրիչներից միայն մեկը՝ ըստ դպրոցի նախընտրության։</t>
    </r>
  </si>
  <si>
    <t>Աղցան բանջարեղենով (կաղամբ + բազուկ + արևածաղկի ձեթ + աղ)</t>
  </si>
  <si>
    <r>
      <t>Հաճարով փլավ/ հնդկաձավարով փլավ  (հաճար կամ հնդկաձավար + արևածաղկի ձեթ + աղ</t>
    </r>
    <r>
      <rPr>
        <sz val="10"/>
        <rFont val="Calibri"/>
        <family val="2"/>
      </rPr>
      <t>)</t>
    </r>
  </si>
  <si>
    <t>Ապուր բրնձով+ հավի կրծքամիս + կարտոֆիլ + արևածաղկի ձեթ+ գազար + աղ</t>
  </si>
  <si>
    <t>ԾԱՆՈԹՈՒԹՅՈՒՆ</t>
  </si>
  <si>
    <t>Տոմատի մածուկ  դաշտում ընտրում եք, թե տվյալ կիսամյակում ճաշերը պատրաստելու եք տոմատով, թե կարմիր աղացած քաղցր պղպեղով</t>
  </si>
  <si>
    <t>Հաճար  դաշտում ընտրում եք, թե տվյալ կիսամյակում 2-րդ շաբաթվա հինգշաբթի օրը հաճարով փլավ եք տրամադրելու, թե հնդկաձավարով</t>
  </si>
  <si>
    <t>Նշեք երեխաների թիվը դաշտում նշում ենք սնվող աշակերտների թվաքանակ</t>
  </si>
  <si>
    <t xml:space="preserve">Գրել սնման / աշխատանքային օրերի թիվը (առանց ոչ աշխ․ օրերի) դաշտում նշում ենք սնունդ տրամադրելու օրերի քանակը,  </t>
  </si>
  <si>
    <t xml:space="preserve"> ընդ որում հաշվիչը ճիշտ կաշխատի, միայն այն դեպքում, եթե ձեր գրած օրերի թիվը բաժանվում է 10-ի: </t>
  </si>
  <si>
    <t>Որից հետո հաշվիչը ինքնաշխատ կհաշվի ձեր նշած օրերի մթերքի քանակը</t>
  </si>
  <si>
    <t>Լոբով ապուրը կարտոֆիլով</t>
  </si>
  <si>
    <t>Արևածաղկի ձեթ</t>
  </si>
  <si>
    <t>2023-2024 ուստարվա 1-ին կիսամյակի սննդի տրամադրումը սկսվում է սեպտեմբերի 4-ից</t>
  </si>
  <si>
    <t>Լոբով ապուրը կարտոֆիլով  դաշտում ընտրում եք, թե տվյալ կիսամյակում լոբով ապուրը եփելու եք կարտոֆիլով, թե մակարոնով</t>
  </si>
  <si>
    <t>Բազուկ</t>
  </si>
  <si>
    <t>Ապուր ոլոռով (ոլոռ + կարտոֆիլ + արևածաղկի ձեթ + տոմատի մածուկ/կարմիր աղացած քաղցր պղպեղ + աղ)</t>
  </si>
  <si>
    <t>Բրնձով փլավ (բրինձ+ հավի կրծքամիս + արևածաղկի ձեթ + աղ)</t>
  </si>
  <si>
    <t>Հնդկաձավարի փլավ ( հնդկաձավար+ արևածաղկի ձեթ + աղ)</t>
  </si>
  <si>
    <t>Մակարոնով փլավ  (մակարոն+ արևածաղկի ձեթ + աղ)</t>
  </si>
  <si>
    <t>Փլավ ոսպով և բրնձով  (ոսպ+բրինձ+ արևածաղկի ձեթ + աղ)</t>
  </si>
  <si>
    <t>Աղցան բանջարեղենով (բազուկ + կարտոֆիլ + արևածաղկի ձեթ+աղ)</t>
  </si>
  <si>
    <t>Հավի կրծքամիս</t>
  </si>
  <si>
    <t>Կարմիր աղացած քաղցր պղպեղ</t>
  </si>
  <si>
    <t>Ապուր ոսպով (ոսպ+ կարտոֆիլ + արևածաղկի ձեթ +տոմատի մածուկ/կարմիր աղացած քաղցր քաղցր պղպեղ + աղ)</t>
  </si>
  <si>
    <t>Ապուր լոբով՝ կարտոֆիլով կամ մակարոնով (լոբի +մակարոն/կարտոֆիլ + արևածաղկի ձեթ + տոմատի մածուկ/կարմիր աղացած  քաղցր պղպեղ + աղ)</t>
  </si>
  <si>
    <t>քանակ կգ/օր</t>
  </si>
  <si>
    <t>գին/կգ</t>
  </si>
  <si>
    <t>ք*գ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</si>
</sst>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FFFFFF"/>
      <name val="Calibri"/>
      <family val="2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GHEA Grapalat"/>
      <family val="3"/>
    </font>
    <font>
      <b/>
      <sz val="10"/>
      <name val="GHEA Grapalat"/>
      <family val="3"/>
    </font>
    <font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0"/>
      <color rgb="FF000000"/>
      <name val="GHEA Grapalat"/>
      <family val="3"/>
    </font>
    <font>
      <sz val="11"/>
      <color rgb="FF000000"/>
      <name val="GHEA Grapalat"/>
      <family val="3"/>
    </font>
    <font>
      <b/>
      <sz val="11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rgb="FFF2F2F2"/>
        <bgColor rgb="FFF2F2F2"/>
      </patternFill>
    </fill>
    <fill>
      <patternFill patternType="solid">
        <fgColor rgb="FFD9EAD3"/>
        <bgColor rgb="FFD9EAD3"/>
      </patternFill>
    </fill>
    <fill>
      <patternFill patternType="solid">
        <fgColor rgb="FF38761D"/>
        <bgColor rgb="FF38761D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3" fillId="0" borderId="2" xfId="0" applyFont="1" applyBorder="1"/>
    <xf numFmtId="0" fontId="4" fillId="6" borderId="6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wrapText="1"/>
    </xf>
    <xf numFmtId="4" fontId="3" fillId="7" borderId="4" xfId="0" applyNumberFormat="1" applyFont="1" applyFill="1" applyBorder="1" applyAlignment="1">
      <alignment horizontal="right" wrapText="1"/>
    </xf>
    <xf numFmtId="3" fontId="3" fillId="0" borderId="2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0" fontId="7" fillId="2" borderId="1" xfId="0" applyFont="1" applyFill="1" applyBorder="1"/>
    <xf numFmtId="0" fontId="8" fillId="0" borderId="0" xfId="0" applyFont="1"/>
    <xf numFmtId="0" fontId="7" fillId="2" borderId="1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7" fillId="2" borderId="7" xfId="0" applyFont="1" applyFill="1" applyBorder="1"/>
    <xf numFmtId="0" fontId="7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wrapText="1"/>
    </xf>
    <xf numFmtId="0" fontId="7" fillId="0" borderId="7" xfId="0" applyFont="1" applyBorder="1"/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14" fillId="8" borderId="0" xfId="0" applyFont="1" applyFill="1" applyAlignment="1" applyProtection="1">
      <alignment horizontal="center" vertical="center"/>
      <protection locked="0"/>
    </xf>
    <xf numFmtId="0" fontId="14" fillId="9" borderId="0" xfId="0" applyFont="1" applyFill="1" applyAlignment="1" applyProtection="1">
      <alignment horizontal="center" vertical="center"/>
      <protection locked="0"/>
    </xf>
    <xf numFmtId="4" fontId="3" fillId="0" borderId="4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 wrapText="1"/>
    </xf>
    <xf numFmtId="0" fontId="3" fillId="0" borderId="4" xfId="0" applyFont="1" applyBorder="1" applyAlignment="1">
      <alignment horizontal="right"/>
    </xf>
    <xf numFmtId="2" fontId="1" fillId="0" borderId="0" xfId="0" applyNumberFormat="1" applyFont="1"/>
    <xf numFmtId="0" fontId="2" fillId="0" borderId="7" xfId="0" applyFont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 applyProtection="1">
      <alignment horizontal="left"/>
      <protection locked="0"/>
    </xf>
    <xf numFmtId="0" fontId="16" fillId="0" borderId="9" xfId="0" applyFont="1" applyBorder="1" applyAlignment="1" applyProtection="1">
      <alignment horizontal="center"/>
      <protection locked="0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 applyProtection="1">
      <alignment horizontal="left"/>
      <protection locked="0"/>
    </xf>
    <xf numFmtId="0" fontId="16" fillId="0" borderId="1" xfId="0" applyFont="1" applyBorder="1" applyAlignment="1" applyProtection="1">
      <alignment horizontal="center"/>
      <protection locked="0"/>
    </xf>
    <xf numFmtId="0" fontId="16" fillId="0" borderId="12" xfId="0" applyFont="1" applyBorder="1" applyAlignment="1">
      <alignment horizontal="center"/>
    </xf>
    <xf numFmtId="0" fontId="17" fillId="0" borderId="11" xfId="0" applyFont="1" applyBorder="1" applyAlignment="1" applyProtection="1">
      <alignment horizontal="left"/>
      <protection locked="0"/>
    </xf>
    <xf numFmtId="0" fontId="18" fillId="0" borderId="1" xfId="0" applyFont="1" applyBorder="1"/>
    <xf numFmtId="0" fontId="18" fillId="0" borderId="1" xfId="0" applyFont="1" applyBorder="1" applyProtection="1">
      <protection locked="0"/>
    </xf>
    <xf numFmtId="0" fontId="19" fillId="0" borderId="11" xfId="0" applyFont="1" applyBorder="1" applyProtection="1">
      <protection locked="0"/>
    </xf>
    <xf numFmtId="0" fontId="17" fillId="8" borderId="11" xfId="0" applyFont="1" applyFill="1" applyBorder="1" applyAlignment="1" applyProtection="1">
      <alignment horizontal="left"/>
      <protection locked="0"/>
    </xf>
    <xf numFmtId="0" fontId="16" fillId="8" borderId="1" xfId="0" applyFont="1" applyFill="1" applyBorder="1" applyAlignment="1" applyProtection="1">
      <alignment horizontal="center"/>
      <protection locked="0"/>
    </xf>
    <xf numFmtId="0" fontId="18" fillId="8" borderId="1" xfId="0" applyFont="1" applyFill="1" applyBorder="1"/>
    <xf numFmtId="0" fontId="16" fillId="8" borderId="12" xfId="0" applyFont="1" applyFill="1" applyBorder="1" applyAlignment="1">
      <alignment horizontal="center"/>
    </xf>
    <xf numFmtId="0" fontId="17" fillId="0" borderId="11" xfId="0" applyFont="1" applyBorder="1" applyAlignment="1" applyProtection="1">
      <alignment horizontal="center"/>
      <protection locked="0"/>
    </xf>
    <xf numFmtId="0" fontId="17" fillId="0" borderId="13" xfId="0" applyFont="1" applyBorder="1" applyAlignment="1" applyProtection="1">
      <alignment horizontal="left" vertical="center"/>
      <protection locked="0"/>
    </xf>
    <xf numFmtId="0" fontId="16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20" fillId="0" borderId="11" xfId="0" applyFont="1" applyBorder="1" applyAlignment="1" applyProtection="1">
      <alignment horizontal="left"/>
      <protection locked="0"/>
    </xf>
    <xf numFmtId="0" fontId="14" fillId="11" borderId="0" xfId="0" applyFont="1" applyFill="1" applyAlignment="1" applyProtection="1">
      <alignment horizontal="center" vertical="center"/>
      <protection locked="0"/>
    </xf>
    <xf numFmtId="0" fontId="17" fillId="11" borderId="11" xfId="0" applyFont="1" applyFill="1" applyBorder="1" applyAlignment="1" applyProtection="1">
      <alignment horizontal="left"/>
      <protection locked="0"/>
    </xf>
    <xf numFmtId="0" fontId="16" fillId="11" borderId="1" xfId="0" applyFont="1" applyFill="1" applyBorder="1" applyAlignment="1" applyProtection="1">
      <alignment horizontal="center"/>
      <protection locked="0"/>
    </xf>
    <xf numFmtId="0" fontId="18" fillId="11" borderId="1" xfId="0" applyFont="1" applyFill="1" applyBorder="1"/>
    <xf numFmtId="0" fontId="16" fillId="11" borderId="12" xfId="0" applyFont="1" applyFill="1" applyBorder="1" applyAlignment="1">
      <alignment horizontal="center"/>
    </xf>
    <xf numFmtId="0" fontId="17" fillId="9" borderId="11" xfId="0" applyFont="1" applyFill="1" applyBorder="1" applyAlignment="1" applyProtection="1">
      <alignment horizontal="left"/>
      <protection locked="0"/>
    </xf>
    <xf numFmtId="0" fontId="16" fillId="9" borderId="1" xfId="0" applyFont="1" applyFill="1" applyBorder="1" applyAlignment="1" applyProtection="1">
      <alignment horizontal="center"/>
      <protection locked="0"/>
    </xf>
    <xf numFmtId="0" fontId="18" fillId="9" borderId="1" xfId="0" applyFont="1" applyFill="1" applyBorder="1"/>
    <xf numFmtId="0" fontId="16" fillId="9" borderId="1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0" borderId="7" xfId="0" applyFont="1" applyBorder="1"/>
    <xf numFmtId="0" fontId="1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A26" sqref="A26"/>
    </sheetView>
  </sheetViews>
  <sheetFormatPr defaultColWidth="14.42578125" defaultRowHeight="15" customHeight="1" x14ac:dyDescent="0.25"/>
  <cols>
    <col min="1" max="1" width="68.28515625" style="14" customWidth="1"/>
    <col min="2" max="2" width="17.42578125" style="14" customWidth="1"/>
    <col min="3" max="3" width="8.7109375" style="14" customWidth="1"/>
    <col min="4" max="4" width="76.140625" style="14" customWidth="1"/>
    <col min="5" max="5" width="17.5703125" style="14" customWidth="1"/>
    <col min="6" max="16384" width="14.42578125" style="14"/>
  </cols>
  <sheetData>
    <row r="1" spans="1:5" ht="25.5" x14ac:dyDescent="0.25">
      <c r="A1" s="16" t="s">
        <v>47</v>
      </c>
      <c r="B1" s="17" t="s">
        <v>42</v>
      </c>
      <c r="C1" s="13"/>
      <c r="D1" s="16" t="s">
        <v>48</v>
      </c>
      <c r="E1" s="17" t="s">
        <v>42</v>
      </c>
    </row>
    <row r="2" spans="1:5" ht="14.25" customHeight="1" x14ac:dyDescent="0.25">
      <c r="A2" s="64" t="s">
        <v>0</v>
      </c>
      <c r="B2" s="65"/>
      <c r="C2" s="13"/>
      <c r="D2" s="64" t="s">
        <v>0</v>
      </c>
      <c r="E2" s="65"/>
    </row>
    <row r="3" spans="1:5" ht="14.25" customHeight="1" x14ac:dyDescent="0.25">
      <c r="A3" s="18" t="s">
        <v>1</v>
      </c>
      <c r="B3" s="19">
        <v>70</v>
      </c>
      <c r="C3" s="13"/>
      <c r="D3" s="18" t="s">
        <v>1</v>
      </c>
      <c r="E3" s="19">
        <v>70</v>
      </c>
    </row>
    <row r="4" spans="1:5" ht="14.25" customHeight="1" x14ac:dyDescent="0.25">
      <c r="A4" s="18" t="s">
        <v>49</v>
      </c>
      <c r="B4" s="19" t="s">
        <v>2</v>
      </c>
      <c r="C4" s="13"/>
      <c r="D4" s="18" t="s">
        <v>49</v>
      </c>
      <c r="E4" s="19" t="s">
        <v>2</v>
      </c>
    </row>
    <row r="5" spans="1:5" ht="14.25" customHeight="1" x14ac:dyDescent="0.25">
      <c r="A5" s="18" t="s">
        <v>73</v>
      </c>
      <c r="B5" s="19" t="s">
        <v>3</v>
      </c>
      <c r="C5" s="13"/>
      <c r="D5" s="18" t="s">
        <v>4</v>
      </c>
      <c r="E5" s="20">
        <v>15</v>
      </c>
    </row>
    <row r="6" spans="1:5" ht="14.25" customHeight="1" x14ac:dyDescent="0.25">
      <c r="A6" s="18" t="s">
        <v>5</v>
      </c>
      <c r="B6" s="20">
        <v>15</v>
      </c>
      <c r="C6" s="13"/>
      <c r="D6" s="18" t="s">
        <v>73</v>
      </c>
      <c r="E6" s="19" t="s">
        <v>6</v>
      </c>
    </row>
    <row r="7" spans="1:5" ht="14.25" customHeight="1" x14ac:dyDescent="0.25">
      <c r="A7" s="18" t="s">
        <v>33</v>
      </c>
      <c r="B7" s="19">
        <v>50</v>
      </c>
      <c r="C7" s="13"/>
      <c r="D7" s="18" t="s">
        <v>33</v>
      </c>
      <c r="E7" s="19">
        <v>50</v>
      </c>
    </row>
    <row r="8" spans="1:5" ht="14.25" customHeight="1" x14ac:dyDescent="0.25">
      <c r="A8" s="18" t="s">
        <v>7</v>
      </c>
      <c r="B8" s="21">
        <v>15</v>
      </c>
      <c r="C8" s="13"/>
      <c r="D8" s="18" t="s">
        <v>7</v>
      </c>
      <c r="E8" s="21">
        <v>15</v>
      </c>
    </row>
    <row r="9" spans="1:5" ht="14.25" customHeight="1" x14ac:dyDescent="0.25">
      <c r="A9" s="18"/>
      <c r="B9" s="19"/>
      <c r="C9" s="13"/>
      <c r="D9" s="24"/>
      <c r="E9" s="25"/>
    </row>
    <row r="10" spans="1:5" ht="14.25" customHeight="1" x14ac:dyDescent="0.25">
      <c r="A10" s="64" t="s">
        <v>8</v>
      </c>
      <c r="B10" s="65"/>
      <c r="C10" s="13"/>
      <c r="D10" s="64" t="s">
        <v>8</v>
      </c>
      <c r="E10" s="65"/>
    </row>
    <row r="11" spans="1:5" ht="14.25" customHeight="1" x14ac:dyDescent="0.25">
      <c r="A11" s="18" t="s">
        <v>1</v>
      </c>
      <c r="B11" s="19">
        <v>70</v>
      </c>
      <c r="C11" s="13"/>
      <c r="D11" s="18" t="s">
        <v>1</v>
      </c>
      <c r="E11" s="19">
        <v>75</v>
      </c>
    </row>
    <row r="12" spans="1:5" ht="26.25" x14ac:dyDescent="0.25">
      <c r="A12" s="22" t="s">
        <v>70</v>
      </c>
      <c r="B12" s="21" t="s">
        <v>9</v>
      </c>
      <c r="C12" s="13"/>
      <c r="D12" s="26" t="s">
        <v>50</v>
      </c>
      <c r="E12" s="19" t="s">
        <v>11</v>
      </c>
    </row>
    <row r="13" spans="1:5" ht="14.25" customHeight="1" x14ac:dyDescent="0.25">
      <c r="A13" s="18" t="s">
        <v>5</v>
      </c>
      <c r="B13" s="20">
        <v>15</v>
      </c>
      <c r="C13" s="13"/>
      <c r="D13" s="18" t="s">
        <v>33</v>
      </c>
      <c r="E13" s="19">
        <v>50</v>
      </c>
    </row>
    <row r="14" spans="1:5" ht="14.25" customHeight="1" x14ac:dyDescent="0.25">
      <c r="A14" s="18" t="s">
        <v>33</v>
      </c>
      <c r="B14" s="19">
        <v>50</v>
      </c>
      <c r="C14" s="13"/>
      <c r="D14" s="18" t="s">
        <v>74</v>
      </c>
      <c r="E14" s="19" t="s">
        <v>10</v>
      </c>
    </row>
    <row r="15" spans="1:5" ht="14.25" customHeight="1" x14ac:dyDescent="0.25">
      <c r="A15" s="23"/>
      <c r="B15" s="23"/>
      <c r="C15" s="13"/>
      <c r="D15" s="18"/>
      <c r="E15" s="19"/>
    </row>
    <row r="16" spans="1:5" ht="14.25" customHeight="1" x14ac:dyDescent="0.25">
      <c r="A16" s="64" t="s">
        <v>12</v>
      </c>
      <c r="B16" s="65"/>
      <c r="C16" s="15"/>
      <c r="D16" s="64" t="s">
        <v>12</v>
      </c>
      <c r="E16" s="65"/>
    </row>
    <row r="17" spans="1:5" ht="14.25" customHeight="1" x14ac:dyDescent="0.25">
      <c r="A17" s="18" t="s">
        <v>1</v>
      </c>
      <c r="B17" s="19">
        <v>70</v>
      </c>
      <c r="C17" s="15"/>
      <c r="D17" s="18" t="s">
        <v>1</v>
      </c>
      <c r="E17" s="19">
        <v>70</v>
      </c>
    </row>
    <row r="18" spans="1:5" ht="26.25" x14ac:dyDescent="0.25">
      <c r="A18" s="26" t="s">
        <v>51</v>
      </c>
      <c r="B18" s="19" t="s">
        <v>2</v>
      </c>
      <c r="C18" s="13"/>
      <c r="D18" s="22" t="s">
        <v>79</v>
      </c>
      <c r="E18" s="21" t="s">
        <v>43</v>
      </c>
    </row>
    <row r="19" spans="1:5" ht="14.25" customHeight="1" x14ac:dyDescent="0.25">
      <c r="A19" s="18" t="s">
        <v>71</v>
      </c>
      <c r="B19" s="19" t="s">
        <v>13</v>
      </c>
      <c r="C19" s="13"/>
      <c r="D19" s="18" t="s">
        <v>5</v>
      </c>
      <c r="E19" s="20">
        <v>15</v>
      </c>
    </row>
    <row r="20" spans="1:5" ht="14.25" customHeight="1" x14ac:dyDescent="0.25">
      <c r="A20" s="18" t="s">
        <v>33</v>
      </c>
      <c r="B20" s="19">
        <v>50</v>
      </c>
      <c r="C20" s="13"/>
      <c r="D20" s="18" t="s">
        <v>33</v>
      </c>
      <c r="E20" s="19">
        <v>50</v>
      </c>
    </row>
    <row r="21" spans="1:5" ht="14.25" customHeight="1" x14ac:dyDescent="0.25">
      <c r="A21" s="18"/>
      <c r="B21" s="19"/>
      <c r="C21" s="13"/>
      <c r="D21" s="18"/>
      <c r="E21" s="19"/>
    </row>
    <row r="22" spans="1:5" ht="14.25" customHeight="1" x14ac:dyDescent="0.25">
      <c r="A22" s="64" t="s">
        <v>14</v>
      </c>
      <c r="B22" s="65"/>
      <c r="C22" s="13"/>
      <c r="D22" s="64" t="s">
        <v>14</v>
      </c>
      <c r="E22" s="65"/>
    </row>
    <row r="23" spans="1:5" ht="14.25" customHeight="1" x14ac:dyDescent="0.25">
      <c r="A23" s="18" t="s">
        <v>1</v>
      </c>
      <c r="B23" s="19">
        <v>70</v>
      </c>
      <c r="C23" s="13"/>
      <c r="D23" s="18" t="s">
        <v>1</v>
      </c>
      <c r="E23" s="19">
        <v>70</v>
      </c>
    </row>
    <row r="24" spans="1:5" ht="14.25" customHeight="1" x14ac:dyDescent="0.25">
      <c r="A24" s="18" t="s">
        <v>72</v>
      </c>
      <c r="B24" s="19" t="s">
        <v>16</v>
      </c>
      <c r="C24" s="13"/>
      <c r="D24" s="18" t="s">
        <v>75</v>
      </c>
      <c r="E24" s="19" t="s">
        <v>18</v>
      </c>
    </row>
    <row r="25" spans="1:5" ht="14.25" customHeight="1" x14ac:dyDescent="0.25">
      <c r="A25" s="18" t="s">
        <v>33</v>
      </c>
      <c r="B25" s="19">
        <v>50</v>
      </c>
      <c r="C25" s="13"/>
      <c r="D25" s="22" t="s">
        <v>56</v>
      </c>
      <c r="E25" s="21" t="s">
        <v>17</v>
      </c>
    </row>
    <row r="26" spans="1:5" ht="14.25" customHeight="1" x14ac:dyDescent="0.25">
      <c r="A26" s="18" t="s">
        <v>15</v>
      </c>
      <c r="B26" s="19" t="s">
        <v>44</v>
      </c>
      <c r="C26" s="13"/>
      <c r="D26" s="18" t="s">
        <v>15</v>
      </c>
      <c r="E26" s="19" t="s">
        <v>45</v>
      </c>
    </row>
    <row r="27" spans="1:5" ht="14.25" customHeight="1" x14ac:dyDescent="0.25">
      <c r="A27" s="18" t="s">
        <v>53</v>
      </c>
      <c r="B27" s="19">
        <v>1</v>
      </c>
      <c r="C27" s="13"/>
      <c r="D27" s="18" t="s">
        <v>53</v>
      </c>
      <c r="E27" s="19">
        <v>1</v>
      </c>
    </row>
    <row r="28" spans="1:5" ht="14.25" customHeight="1" x14ac:dyDescent="0.25">
      <c r="A28" s="18"/>
      <c r="B28" s="19"/>
      <c r="C28" s="13"/>
      <c r="D28" s="18"/>
      <c r="E28" s="19"/>
    </row>
    <row r="29" spans="1:5" ht="14.25" customHeight="1" x14ac:dyDescent="0.25">
      <c r="A29" s="64" t="s">
        <v>19</v>
      </c>
      <c r="B29" s="65"/>
      <c r="C29" s="13"/>
      <c r="D29" s="64" t="s">
        <v>19</v>
      </c>
      <c r="E29" s="65"/>
    </row>
    <row r="30" spans="1:5" ht="14.25" customHeight="1" x14ac:dyDescent="0.25">
      <c r="A30" s="18" t="s">
        <v>1</v>
      </c>
      <c r="B30" s="19">
        <v>75</v>
      </c>
      <c r="C30" s="13"/>
      <c r="D30" s="18" t="s">
        <v>1</v>
      </c>
      <c r="E30" s="19">
        <v>70</v>
      </c>
    </row>
    <row r="31" spans="1:5" ht="14.25" customHeight="1" x14ac:dyDescent="0.25">
      <c r="A31" s="18" t="s">
        <v>55</v>
      </c>
      <c r="B31" s="19" t="s">
        <v>21</v>
      </c>
      <c r="C31" s="13"/>
      <c r="D31" s="18" t="s">
        <v>52</v>
      </c>
      <c r="E31" s="19" t="s">
        <v>22</v>
      </c>
    </row>
    <row r="32" spans="1:5" ht="26.25" x14ac:dyDescent="0.25">
      <c r="A32" s="22" t="s">
        <v>78</v>
      </c>
      <c r="B32" s="21" t="s">
        <v>46</v>
      </c>
      <c r="C32" s="13"/>
      <c r="D32" s="26" t="s">
        <v>57</v>
      </c>
      <c r="E32" s="19" t="s">
        <v>20</v>
      </c>
    </row>
    <row r="33" spans="1:5" ht="14.25" customHeight="1" x14ac:dyDescent="0.25">
      <c r="A33" s="18" t="s">
        <v>5</v>
      </c>
      <c r="B33" s="20">
        <v>15</v>
      </c>
      <c r="C33" s="13"/>
      <c r="D33" s="18" t="s">
        <v>5</v>
      </c>
      <c r="E33" s="20">
        <v>15</v>
      </c>
    </row>
    <row r="34" spans="1:5" ht="14.25" customHeight="1" x14ac:dyDescent="0.25">
      <c r="A34" s="18" t="s">
        <v>33</v>
      </c>
      <c r="B34" s="19">
        <v>100</v>
      </c>
      <c r="C34" s="13"/>
      <c r="D34" s="18" t="s">
        <v>33</v>
      </c>
      <c r="E34" s="19">
        <v>50</v>
      </c>
    </row>
    <row r="35" spans="1:5" ht="14.25" customHeight="1" x14ac:dyDescent="0.25">
      <c r="A35" s="18"/>
      <c r="B35" s="19"/>
      <c r="C35" s="13"/>
      <c r="D35" s="18"/>
      <c r="E35" s="19"/>
    </row>
    <row r="36" spans="1:5" ht="37.5" customHeight="1" x14ac:dyDescent="0.25">
      <c r="A36" s="66" t="s">
        <v>54</v>
      </c>
      <c r="B36" s="66"/>
      <c r="C36" s="13"/>
      <c r="D36" s="66" t="s">
        <v>54</v>
      </c>
      <c r="E36" s="66"/>
    </row>
  </sheetData>
  <mergeCells count="12">
    <mergeCell ref="A36:B36"/>
    <mergeCell ref="D36:E36"/>
    <mergeCell ref="A22:B22"/>
    <mergeCell ref="A29:B29"/>
    <mergeCell ref="D29:E29"/>
    <mergeCell ref="D22:E22"/>
    <mergeCell ref="A2:B2"/>
    <mergeCell ref="D2:E2"/>
    <mergeCell ref="A10:B10"/>
    <mergeCell ref="D10:E10"/>
    <mergeCell ref="A16:B16"/>
    <mergeCell ref="D16:E16"/>
  </mergeCells>
  <pageMargins left="0.11811023622047245" right="0" top="0.19685039370078741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01"/>
  <sheetViews>
    <sheetView tabSelected="1" workbookViewId="0">
      <selection activeCell="J29" sqref="J29"/>
    </sheetView>
  </sheetViews>
  <sheetFormatPr defaultColWidth="14.42578125" defaultRowHeight="15" customHeight="1" x14ac:dyDescent="0.25"/>
  <cols>
    <col min="1" max="1" width="37.5703125" customWidth="1"/>
    <col min="2" max="3" width="27.5703125" customWidth="1"/>
    <col min="4" max="4" width="30.85546875" bestFit="1" customWidth="1"/>
    <col min="5" max="5" width="18.7109375" customWidth="1"/>
    <col min="6" max="6" width="17.7109375" customWidth="1"/>
    <col min="7" max="51" width="8.85546875" customWidth="1"/>
  </cols>
  <sheetData>
    <row r="1" spans="1:51" x14ac:dyDescent="0.25">
      <c r="D1" s="27" t="s">
        <v>41</v>
      </c>
      <c r="E1" s="32"/>
    </row>
    <row r="2" spans="1:51" ht="15.75" x14ac:dyDescent="0.25">
      <c r="A2" s="33" t="s">
        <v>23</v>
      </c>
      <c r="B2" s="34">
        <v>48</v>
      </c>
      <c r="C2" s="1"/>
      <c r="D2" s="28" t="s">
        <v>37</v>
      </c>
      <c r="E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</row>
    <row r="3" spans="1:51" ht="47.25" x14ac:dyDescent="0.25">
      <c r="A3" s="33" t="s">
        <v>24</v>
      </c>
      <c r="B3" s="34">
        <v>69</v>
      </c>
      <c r="C3" s="2"/>
      <c r="D3" s="55" t="s">
        <v>65</v>
      </c>
      <c r="E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51" ht="15.75" x14ac:dyDescent="0.25">
      <c r="A4" s="3"/>
      <c r="B4" s="4"/>
      <c r="C4" s="4"/>
      <c r="D4" s="4"/>
      <c r="E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</row>
    <row r="5" spans="1:51" ht="47.25" x14ac:dyDescent="0.25">
      <c r="A5" s="5" t="s">
        <v>25</v>
      </c>
      <c r="B5" s="6" t="s">
        <v>26</v>
      </c>
      <c r="C5" s="6" t="s">
        <v>27</v>
      </c>
      <c r="D5" s="6" t="s">
        <v>28</v>
      </c>
      <c r="E5" s="1"/>
      <c r="F5" s="1" t="s">
        <v>80</v>
      </c>
      <c r="G5" s="1" t="s">
        <v>81</v>
      </c>
      <c r="H5" s="1" t="s">
        <v>82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</row>
    <row r="6" spans="1:51" ht="15.75" x14ac:dyDescent="0.25">
      <c r="A6" s="7" t="s">
        <v>29</v>
      </c>
      <c r="B6" s="8">
        <v>15.5</v>
      </c>
      <c r="C6" s="9">
        <f t="shared" ref="C6:C26" si="0">B6/10*$B$2*$B$3</f>
        <v>5133.6000000000004</v>
      </c>
      <c r="D6" s="10">
        <f t="shared" ref="D6:D18" si="1">C6/1000</f>
        <v>5.1336000000000004</v>
      </c>
      <c r="E6" s="1">
        <f>+ROUNDUP(D6+'Հաշվիչ (2)'!D6,0)</f>
        <v>25</v>
      </c>
      <c r="F6" s="1">
        <f>+B6/10/1000</f>
        <v>1.5499999999999999E-3</v>
      </c>
      <c r="G6" s="1"/>
      <c r="H6" s="1">
        <f>+F6*G6</f>
        <v>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ht="15.75" x14ac:dyDescent="0.25">
      <c r="A7" s="7" t="s">
        <v>66</v>
      </c>
      <c r="B7" s="8">
        <v>80</v>
      </c>
      <c r="C7" s="9">
        <f t="shared" si="0"/>
        <v>26496</v>
      </c>
      <c r="D7" s="10">
        <f t="shared" si="1"/>
        <v>26.495999999999999</v>
      </c>
      <c r="E7" s="1">
        <f>+ROUNDUP(D7+'Հաշվիչ (2)'!D7,0)</f>
        <v>129</v>
      </c>
      <c r="F7" s="1">
        <f t="shared" ref="F7:F26" si="2">+B7/10/1000</f>
        <v>8.0000000000000002E-3</v>
      </c>
      <c r="G7" s="1"/>
      <c r="H7" s="1">
        <f t="shared" ref="H7:H26" si="3">+F7*G7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</row>
    <row r="8" spans="1:51" ht="15.75" x14ac:dyDescent="0.25">
      <c r="A8" s="7" t="s">
        <v>30</v>
      </c>
      <c r="B8" s="8">
        <v>120</v>
      </c>
      <c r="C8" s="9">
        <f t="shared" si="0"/>
        <v>39744</v>
      </c>
      <c r="D8" s="10">
        <f t="shared" si="1"/>
        <v>39.744</v>
      </c>
      <c r="E8" s="1">
        <f>+ROUNDUP(D8+'Հաշվիչ (2)'!D8,0)</f>
        <v>193</v>
      </c>
      <c r="F8" s="1">
        <f t="shared" si="2"/>
        <v>1.2E-2</v>
      </c>
      <c r="G8" s="1"/>
      <c r="H8" s="1">
        <f t="shared" si="3"/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</row>
    <row r="9" spans="1:51" ht="15.75" x14ac:dyDescent="0.25">
      <c r="A9" s="7" t="s">
        <v>31</v>
      </c>
      <c r="B9" s="8">
        <v>74</v>
      </c>
      <c r="C9" s="9">
        <f t="shared" si="0"/>
        <v>24508.800000000003</v>
      </c>
      <c r="D9" s="10">
        <f t="shared" si="1"/>
        <v>24.508800000000004</v>
      </c>
      <c r="E9" s="1">
        <f>+ROUNDUP(D9+'Հաշվիչ (2)'!D9,0)</f>
        <v>119</v>
      </c>
      <c r="F9" s="1">
        <f t="shared" si="2"/>
        <v>7.4000000000000003E-3</v>
      </c>
      <c r="G9" s="1"/>
      <c r="H9" s="1">
        <f t="shared" si="3"/>
        <v>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 ht="15.75" x14ac:dyDescent="0.25">
      <c r="A10" s="7" t="s">
        <v>32</v>
      </c>
      <c r="B10" s="8">
        <v>50</v>
      </c>
      <c r="C10" s="9">
        <f t="shared" si="0"/>
        <v>16560</v>
      </c>
      <c r="D10" s="10">
        <f t="shared" si="1"/>
        <v>16.559999999999999</v>
      </c>
      <c r="E10" s="1">
        <f>+ROUNDUP(D10+'Հաշվիչ (2)'!D10,0)</f>
        <v>81</v>
      </c>
      <c r="F10" s="1">
        <f t="shared" si="2"/>
        <v>5.0000000000000001E-3</v>
      </c>
      <c r="G10" s="1"/>
      <c r="H10" s="1">
        <f t="shared" si="3"/>
        <v>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 ht="15.75" x14ac:dyDescent="0.25">
      <c r="A11" s="7" t="s">
        <v>33</v>
      </c>
      <c r="B11" s="8">
        <v>500</v>
      </c>
      <c r="C11" s="9">
        <f t="shared" si="0"/>
        <v>165600</v>
      </c>
      <c r="D11" s="10">
        <f t="shared" si="1"/>
        <v>165.6</v>
      </c>
      <c r="E11" s="1">
        <f>+ROUNDUP(D11+'Հաշվիչ (2)'!D11,0)</f>
        <v>802</v>
      </c>
      <c r="F11" s="1">
        <f t="shared" si="2"/>
        <v>0.05</v>
      </c>
      <c r="G11" s="1"/>
      <c r="H11" s="1">
        <f t="shared" si="3"/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 ht="15.75" x14ac:dyDescent="0.25">
      <c r="A12" s="7" t="s">
        <v>34</v>
      </c>
      <c r="B12" s="8">
        <v>250</v>
      </c>
      <c r="C12" s="9">
        <f t="shared" si="0"/>
        <v>82800</v>
      </c>
      <c r="D12" s="10">
        <f t="shared" si="1"/>
        <v>82.8</v>
      </c>
      <c r="E12" s="1">
        <f>+ROUNDUP(D12+'Հաշվիչ (2)'!D12,0)</f>
        <v>401</v>
      </c>
      <c r="F12" s="1">
        <f t="shared" si="2"/>
        <v>2.5000000000000001E-2</v>
      </c>
      <c r="G12" s="1"/>
      <c r="H12" s="1">
        <f t="shared" si="3"/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</row>
    <row r="13" spans="1:51" ht="15.75" x14ac:dyDescent="0.25">
      <c r="A13" s="7" t="s">
        <v>69</v>
      </c>
      <c r="B13" s="8">
        <v>50</v>
      </c>
      <c r="C13" s="9">
        <f t="shared" si="0"/>
        <v>16560</v>
      </c>
      <c r="D13" s="10">
        <f t="shared" si="1"/>
        <v>16.559999999999999</v>
      </c>
      <c r="E13" s="1">
        <f>+ROUNDUP(D13+'Հաշվիչ (2)'!D13,0)</f>
        <v>81</v>
      </c>
      <c r="F13" s="1">
        <f t="shared" si="2"/>
        <v>5.0000000000000001E-3</v>
      </c>
      <c r="G13" s="1"/>
      <c r="H13" s="1">
        <f t="shared" si="3"/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</row>
    <row r="14" spans="1:51" ht="15.75" x14ac:dyDescent="0.25">
      <c r="A14" s="7" t="s">
        <v>35</v>
      </c>
      <c r="B14" s="8">
        <f>IF($D$3="Լոբով ապուրը կարտոֆիլով",230,180)</f>
        <v>230</v>
      </c>
      <c r="C14" s="9">
        <f t="shared" si="0"/>
        <v>76176</v>
      </c>
      <c r="D14" s="10">
        <f t="shared" si="1"/>
        <v>76.176000000000002</v>
      </c>
      <c r="E14" s="1">
        <f>+ROUNDUP(D14+'Հաշվիչ (2)'!D14,0)</f>
        <v>369</v>
      </c>
      <c r="F14" s="1">
        <f t="shared" si="2"/>
        <v>2.3E-2</v>
      </c>
      <c r="G14" s="1"/>
      <c r="H14" s="1">
        <f t="shared" si="3"/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</row>
    <row r="15" spans="1:51" ht="15.75" x14ac:dyDescent="0.25">
      <c r="A15" s="7" t="s">
        <v>36</v>
      </c>
      <c r="B15" s="8">
        <f>IF($D$2="Հաճար",50,0)</f>
        <v>0</v>
      </c>
      <c r="C15" s="9">
        <f t="shared" si="0"/>
        <v>0</v>
      </c>
      <c r="D15" s="10">
        <f t="shared" si="1"/>
        <v>0</v>
      </c>
      <c r="E15" s="1">
        <f>+ROUNDUP(D15+'Հաշվիչ (2)'!D15,0)</f>
        <v>0</v>
      </c>
      <c r="F15" s="1">
        <f t="shared" si="2"/>
        <v>0</v>
      </c>
      <c r="G15" s="1"/>
      <c r="H15" s="1">
        <f t="shared" si="3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</row>
    <row r="16" spans="1:51" ht="15.75" x14ac:dyDescent="0.25">
      <c r="A16" s="7" t="s">
        <v>76</v>
      </c>
      <c r="B16" s="8">
        <v>100</v>
      </c>
      <c r="C16" s="9">
        <f t="shared" si="0"/>
        <v>33120</v>
      </c>
      <c r="D16" s="10">
        <f t="shared" si="1"/>
        <v>33.119999999999997</v>
      </c>
      <c r="E16" s="1">
        <f>+ROUNDUP(D16+'Հաշվիչ (2)'!D16,0)</f>
        <v>161</v>
      </c>
      <c r="F16" s="1">
        <f t="shared" si="2"/>
        <v>0.01</v>
      </c>
      <c r="G16" s="1"/>
      <c r="H16" s="1">
        <f t="shared" si="3"/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</row>
    <row r="17" spans="1:51" ht="15.75" x14ac:dyDescent="0.25">
      <c r="A17" s="7" t="s">
        <v>1</v>
      </c>
      <c r="B17" s="11">
        <v>710</v>
      </c>
      <c r="C17" s="9">
        <f t="shared" si="0"/>
        <v>235152</v>
      </c>
      <c r="D17" s="10">
        <f t="shared" si="1"/>
        <v>235.15199999999999</v>
      </c>
      <c r="E17" s="1">
        <f>+ROUNDUP(D17+'Հաշվիչ (2)'!D17,0)</f>
        <v>1139</v>
      </c>
      <c r="F17" s="1">
        <f t="shared" si="2"/>
        <v>7.0999999999999994E-2</v>
      </c>
      <c r="G17" s="1"/>
      <c r="H17" s="1">
        <f t="shared" si="3"/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</row>
    <row r="18" spans="1:51" ht="15.75" x14ac:dyDescent="0.25">
      <c r="A18" s="7" t="s">
        <v>37</v>
      </c>
      <c r="B18" s="11">
        <f>IF($D$2="Հնդկաձավար",100,50)</f>
        <v>100</v>
      </c>
      <c r="C18" s="9">
        <f t="shared" si="0"/>
        <v>33120</v>
      </c>
      <c r="D18" s="10">
        <f t="shared" si="1"/>
        <v>33.119999999999997</v>
      </c>
      <c r="E18" s="1">
        <f>+ROUNDUP(D18+'Հաշվիչ (2)'!D18,0)</f>
        <v>161</v>
      </c>
      <c r="F18" s="1">
        <f t="shared" si="2"/>
        <v>0.01</v>
      </c>
      <c r="G18" s="1"/>
      <c r="H18" s="1">
        <f t="shared" si="3"/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</row>
    <row r="19" spans="1:51" ht="15.75" x14ac:dyDescent="0.25">
      <c r="A19" s="7" t="s">
        <v>15</v>
      </c>
      <c r="B19" s="11">
        <v>2</v>
      </c>
      <c r="C19" s="9">
        <f t="shared" si="0"/>
        <v>662.40000000000009</v>
      </c>
      <c r="D19" s="12">
        <f>C19</f>
        <v>662.40000000000009</v>
      </c>
      <c r="E19" s="1">
        <f>+ROUNDUP(D19+'Հաշվիչ (2)'!D19,0)</f>
        <v>3208</v>
      </c>
      <c r="F19" s="1">
        <f t="shared" si="2"/>
        <v>2.0000000000000001E-4</v>
      </c>
      <c r="G19" s="1"/>
      <c r="H19" s="1">
        <f t="shared" si="3"/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</row>
    <row r="20" spans="1:51" ht="15.75" x14ac:dyDescent="0.25">
      <c r="A20" s="7" t="s">
        <v>38</v>
      </c>
      <c r="B20" s="11">
        <f>IF($D$3="Լոբով ապուրը մակարոնով",110,100)</f>
        <v>100</v>
      </c>
      <c r="C20" s="9">
        <f t="shared" si="0"/>
        <v>33120</v>
      </c>
      <c r="D20" s="10">
        <f t="shared" ref="D20:D26" si="4">C20/1000</f>
        <v>33.119999999999997</v>
      </c>
      <c r="E20" s="1">
        <f>+ROUNDUP(D20+'Հաշվիչ (2)'!D20,0)</f>
        <v>161</v>
      </c>
      <c r="F20" s="1">
        <f t="shared" si="2"/>
        <v>0.01</v>
      </c>
      <c r="G20" s="1"/>
      <c r="H20" s="1">
        <f t="shared" si="3"/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</row>
    <row r="21" spans="1:51" ht="15.75" customHeight="1" x14ac:dyDescent="0.25">
      <c r="A21" s="7" t="s">
        <v>39</v>
      </c>
      <c r="B21" s="11">
        <v>50</v>
      </c>
      <c r="C21" s="9">
        <f t="shared" si="0"/>
        <v>16560</v>
      </c>
      <c r="D21" s="10">
        <f t="shared" si="4"/>
        <v>16.559999999999999</v>
      </c>
      <c r="E21" s="1">
        <f>+ROUNDUP(D21+'Հաշվիչ (2)'!D21,0)</f>
        <v>81</v>
      </c>
      <c r="F21" s="1">
        <f t="shared" si="2"/>
        <v>5.0000000000000001E-3</v>
      </c>
      <c r="G21" s="1"/>
      <c r="H21" s="1">
        <f t="shared" si="3"/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</row>
    <row r="22" spans="1:51" ht="15.75" customHeight="1" x14ac:dyDescent="0.25">
      <c r="A22" s="7" t="s">
        <v>40</v>
      </c>
      <c r="B22" s="11">
        <v>50</v>
      </c>
      <c r="C22" s="9">
        <f t="shared" si="0"/>
        <v>16560</v>
      </c>
      <c r="D22" s="10">
        <f t="shared" si="4"/>
        <v>16.559999999999999</v>
      </c>
      <c r="E22" s="1">
        <f>+ROUNDUP(D22+'Հաշվիչ (2)'!D22,0)</f>
        <v>81</v>
      </c>
      <c r="F22" s="1">
        <f t="shared" si="2"/>
        <v>5.0000000000000001E-3</v>
      </c>
      <c r="G22" s="1"/>
      <c r="H22" s="1">
        <f t="shared" si="3"/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</row>
    <row r="23" spans="1:51" ht="15.75" customHeight="1" x14ac:dyDescent="0.25">
      <c r="A23" s="7" t="s">
        <v>5</v>
      </c>
      <c r="B23" s="11">
        <v>90</v>
      </c>
      <c r="C23" s="9">
        <f t="shared" si="0"/>
        <v>29808</v>
      </c>
      <c r="D23" s="10">
        <f t="shared" si="4"/>
        <v>29.808</v>
      </c>
      <c r="E23" s="1">
        <f>+ROUNDUP(D23+'Հաշվիչ (2)'!D23,0)</f>
        <v>145</v>
      </c>
      <c r="F23" s="1">
        <f t="shared" si="2"/>
        <v>8.9999999999999993E-3</v>
      </c>
      <c r="G23" s="1"/>
      <c r="H23" s="1">
        <f t="shared" si="3"/>
        <v>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</row>
    <row r="24" spans="1:51" ht="15.75" customHeight="1" x14ac:dyDescent="0.25">
      <c r="A24" s="7" t="s">
        <v>7</v>
      </c>
      <c r="B24" s="29">
        <v>30</v>
      </c>
      <c r="C24" s="30">
        <f t="shared" si="0"/>
        <v>9936</v>
      </c>
      <c r="D24" s="31">
        <f t="shared" si="4"/>
        <v>9.9359999999999999</v>
      </c>
      <c r="E24" s="1">
        <f>+ROUNDUP(D24+'Հաշվիչ (2)'!D24,0)</f>
        <v>49</v>
      </c>
      <c r="F24" s="1">
        <f t="shared" si="2"/>
        <v>3.0000000000000001E-3</v>
      </c>
      <c r="G24" s="1"/>
      <c r="H24" s="1">
        <f t="shared" si="3"/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</row>
    <row r="25" spans="1:51" ht="15.75" customHeight="1" x14ac:dyDescent="0.25">
      <c r="A25" s="7" t="s">
        <v>77</v>
      </c>
      <c r="B25" s="29">
        <f>IF($D$1="Կարմիր աղացած քաղցր պղպեղ",1.5,0)</f>
        <v>0</v>
      </c>
      <c r="C25" s="30">
        <f t="shared" si="0"/>
        <v>0</v>
      </c>
      <c r="D25" s="31">
        <f t="shared" si="4"/>
        <v>0</v>
      </c>
      <c r="E25" s="1">
        <f>+ROUNDUP(D25+'Հաշվիչ (2)'!D25,0)</f>
        <v>0</v>
      </c>
      <c r="F25" s="1">
        <f t="shared" si="2"/>
        <v>0</v>
      </c>
      <c r="G25" s="1"/>
      <c r="H25" s="1">
        <f t="shared" si="3"/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</row>
    <row r="26" spans="1:51" ht="15.75" customHeight="1" x14ac:dyDescent="0.25">
      <c r="A26" s="7" t="s">
        <v>41</v>
      </c>
      <c r="B26" s="11">
        <f>IF($D$1="Տոմատի մածուկ",12,0)</f>
        <v>12</v>
      </c>
      <c r="C26" s="9">
        <f t="shared" si="0"/>
        <v>3974.3999999999996</v>
      </c>
      <c r="D26" s="10">
        <f t="shared" si="4"/>
        <v>3.9743999999999997</v>
      </c>
      <c r="E26" s="1">
        <f>+ROUNDUP(D26+'Հաշվիչ (2)'!D26,0)</f>
        <v>20</v>
      </c>
      <c r="F26" s="1">
        <f t="shared" si="2"/>
        <v>1.1999999999999999E-3</v>
      </c>
      <c r="G26" s="1"/>
      <c r="H26" s="1">
        <f t="shared" si="3"/>
        <v>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</row>
    <row r="27" spans="1:51" ht="15.75" customHeight="1" x14ac:dyDescent="0.25">
      <c r="A27" s="1"/>
      <c r="B27" s="1"/>
      <c r="C27" s="1"/>
      <c r="D27" s="1"/>
      <c r="E27" s="1"/>
      <c r="F27" s="1"/>
      <c r="G27" s="1"/>
      <c r="H27" s="1">
        <f>SUM(H6:H26)</f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</row>
    <row r="28" spans="1:51" ht="15.75" customHeight="1" thickBo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</row>
    <row r="29" spans="1:51" ht="15.75" customHeight="1" x14ac:dyDescent="0.3">
      <c r="A29" s="35" t="s">
        <v>58</v>
      </c>
      <c r="B29" s="36"/>
      <c r="C29" s="36"/>
      <c r="D29" s="36"/>
      <c r="E29" s="36"/>
      <c r="F29" s="36"/>
      <c r="G29" s="37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</row>
    <row r="30" spans="1:51" ht="15.75" customHeight="1" x14ac:dyDescent="0.25">
      <c r="A30" s="38"/>
      <c r="B30" s="39"/>
      <c r="C30" s="39"/>
      <c r="D30" s="39"/>
      <c r="E30" s="39"/>
      <c r="F30" s="39"/>
      <c r="G30" s="40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</row>
    <row r="31" spans="1:51" ht="15.75" customHeight="1" x14ac:dyDescent="0.3">
      <c r="A31" s="41" t="s">
        <v>67</v>
      </c>
      <c r="B31" s="42"/>
      <c r="C31" s="43"/>
      <c r="D31" s="39"/>
      <c r="E31" s="39"/>
      <c r="F31" s="39"/>
      <c r="G31" s="40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</row>
    <row r="32" spans="1:51" ht="15.75" customHeight="1" x14ac:dyDescent="0.3">
      <c r="A32" s="44"/>
      <c r="B32" s="39"/>
      <c r="C32" s="43"/>
      <c r="D32" s="39"/>
      <c r="E32" s="39"/>
      <c r="F32" s="39"/>
      <c r="G32" s="40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 ht="15.75" customHeight="1" x14ac:dyDescent="0.3">
      <c r="A33" s="45" t="s">
        <v>59</v>
      </c>
      <c r="B33" s="46"/>
      <c r="C33" s="47"/>
      <c r="D33" s="46"/>
      <c r="E33" s="46"/>
      <c r="F33" s="46"/>
      <c r="G33" s="48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51" ht="15.75" customHeight="1" x14ac:dyDescent="0.3">
      <c r="A34" s="60" t="s">
        <v>60</v>
      </c>
      <c r="B34" s="61"/>
      <c r="C34" s="62"/>
      <c r="D34" s="61"/>
      <c r="E34" s="61"/>
      <c r="F34" s="61"/>
      <c r="G34" s="6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</row>
    <row r="35" spans="1:51" ht="15.75" customHeight="1" x14ac:dyDescent="0.3">
      <c r="A35" s="56" t="s">
        <v>68</v>
      </c>
      <c r="B35" s="57"/>
      <c r="C35" s="58"/>
      <c r="D35" s="57"/>
      <c r="E35" s="57"/>
      <c r="F35" s="57"/>
      <c r="G35" s="59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1:51" ht="15.75" customHeight="1" x14ac:dyDescent="0.3">
      <c r="A36" s="49"/>
      <c r="B36" s="39"/>
      <c r="C36" s="39"/>
      <c r="D36" s="39"/>
      <c r="E36" s="39"/>
      <c r="F36" s="39"/>
      <c r="G36" s="40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 ht="15.75" customHeight="1" x14ac:dyDescent="0.3">
      <c r="A37" s="41" t="s">
        <v>61</v>
      </c>
      <c r="B37" s="39"/>
      <c r="C37" s="42"/>
      <c r="D37" s="39"/>
      <c r="E37" s="39"/>
      <c r="F37" s="39"/>
      <c r="G37" s="40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 ht="15.75" customHeight="1" x14ac:dyDescent="0.3">
      <c r="A38" s="41" t="s">
        <v>62</v>
      </c>
      <c r="B38" s="39"/>
      <c r="C38" s="42"/>
      <c r="D38" s="39"/>
      <c r="E38" s="39"/>
      <c r="F38" s="39"/>
      <c r="G38" s="40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 ht="15.75" customHeight="1" x14ac:dyDescent="0.3">
      <c r="A39" s="54" t="s">
        <v>63</v>
      </c>
      <c r="B39" s="39"/>
      <c r="C39" s="42"/>
      <c r="D39" s="39"/>
      <c r="E39" s="39"/>
      <c r="F39" s="39"/>
      <c r="G39" s="40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 ht="15.75" customHeight="1" x14ac:dyDescent="0.3">
      <c r="A40" s="41"/>
      <c r="B40" s="39"/>
      <c r="C40" s="42"/>
      <c r="D40" s="39"/>
      <c r="E40" s="39"/>
      <c r="F40" s="39"/>
      <c r="G40" s="40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 ht="15.75" customHeight="1" thickBot="1" x14ac:dyDescent="0.3">
      <c r="A41" s="50" t="s">
        <v>64</v>
      </c>
      <c r="B41" s="51"/>
      <c r="C41" s="52"/>
      <c r="D41" s="51"/>
      <c r="E41" s="51"/>
      <c r="F41" s="51"/>
      <c r="G41" s="5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51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51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51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</row>
    <row r="67" spans="1:51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  <row r="79" spans="1:51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</row>
    <row r="80" spans="1:51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</row>
    <row r="81" spans="1:51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</row>
    <row r="82" spans="1:51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</row>
    <row r="83" spans="1:51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</row>
    <row r="84" spans="1:51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</row>
    <row r="85" spans="1:51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</row>
    <row r="86" spans="1:51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</row>
    <row r="87" spans="1:51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</row>
    <row r="88" spans="1:51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</row>
    <row r="89" spans="1:51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</row>
    <row r="90" spans="1:51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</row>
    <row r="91" spans="1:51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</row>
    <row r="92" spans="1:51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</row>
    <row r="93" spans="1:51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</row>
    <row r="94" spans="1:51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</row>
    <row r="95" spans="1:51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</row>
    <row r="96" spans="1:51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</row>
    <row r="97" spans="1:51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</row>
    <row r="98" spans="1:51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</row>
    <row r="99" spans="1:51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</row>
    <row r="100" spans="1:51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</row>
    <row r="101" spans="1:51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</row>
    <row r="102" spans="1:51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</row>
    <row r="103" spans="1:51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</row>
    <row r="104" spans="1:51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</row>
    <row r="105" spans="1:51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</row>
    <row r="106" spans="1:51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</row>
    <row r="107" spans="1:51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</row>
    <row r="108" spans="1:51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</row>
    <row r="109" spans="1:51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</row>
    <row r="110" spans="1:51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</row>
    <row r="111" spans="1:51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</row>
    <row r="112" spans="1:51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</row>
    <row r="113" spans="1:51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</row>
    <row r="114" spans="1:51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</row>
    <row r="115" spans="1:51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</row>
    <row r="116" spans="1:51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</row>
    <row r="117" spans="1:51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</row>
    <row r="118" spans="1:51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</row>
    <row r="119" spans="1:51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</row>
    <row r="120" spans="1:51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</row>
    <row r="121" spans="1:51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</row>
    <row r="122" spans="1:51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</row>
    <row r="123" spans="1:51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</row>
    <row r="124" spans="1:51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</row>
    <row r="125" spans="1:51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</row>
    <row r="126" spans="1:51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</row>
    <row r="127" spans="1:51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</row>
    <row r="128" spans="1:51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</row>
    <row r="129" spans="1:51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</row>
    <row r="130" spans="1:51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</row>
    <row r="131" spans="1:51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</row>
    <row r="132" spans="1:51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</row>
    <row r="133" spans="1:51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</row>
    <row r="134" spans="1:51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</row>
    <row r="135" spans="1:51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</row>
    <row r="136" spans="1:51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</row>
    <row r="137" spans="1:51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</row>
    <row r="138" spans="1:51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</row>
    <row r="139" spans="1:51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</row>
    <row r="140" spans="1:51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</row>
    <row r="141" spans="1:51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</row>
    <row r="142" spans="1:51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</row>
    <row r="143" spans="1:51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</row>
    <row r="144" spans="1:51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</row>
    <row r="145" spans="1:51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</row>
    <row r="146" spans="1:51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</row>
    <row r="147" spans="1:51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</row>
    <row r="148" spans="1:51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</row>
    <row r="149" spans="1:51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</row>
    <row r="150" spans="1:51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</row>
    <row r="151" spans="1:51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</row>
    <row r="152" spans="1:51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</row>
    <row r="153" spans="1:51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</row>
    <row r="154" spans="1:51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</row>
    <row r="155" spans="1:51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</row>
    <row r="156" spans="1:51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</row>
    <row r="157" spans="1:51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</row>
    <row r="158" spans="1:51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</row>
    <row r="159" spans="1:51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</row>
    <row r="160" spans="1:51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</row>
    <row r="161" spans="1:51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</row>
    <row r="162" spans="1:51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</row>
    <row r="163" spans="1:51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</row>
    <row r="164" spans="1:51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</row>
    <row r="165" spans="1:51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</row>
    <row r="166" spans="1:51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</row>
    <row r="167" spans="1:51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</row>
    <row r="168" spans="1:51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</row>
    <row r="169" spans="1:51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</row>
    <row r="170" spans="1:51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</row>
    <row r="171" spans="1:51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</row>
    <row r="172" spans="1:51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</row>
    <row r="173" spans="1:51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</row>
    <row r="174" spans="1:51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</row>
    <row r="175" spans="1:51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</row>
    <row r="176" spans="1:51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</row>
    <row r="177" spans="1:51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</row>
    <row r="178" spans="1:51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</row>
    <row r="179" spans="1:51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</row>
    <row r="180" spans="1:51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</row>
    <row r="181" spans="1:51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</row>
    <row r="182" spans="1:51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</row>
    <row r="183" spans="1:51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</row>
    <row r="184" spans="1:51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</row>
    <row r="185" spans="1:51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</row>
    <row r="186" spans="1:51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</row>
    <row r="187" spans="1:51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</row>
    <row r="188" spans="1:51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</row>
    <row r="189" spans="1:51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</row>
    <row r="190" spans="1:51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</row>
    <row r="191" spans="1:51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</row>
    <row r="192" spans="1:51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</row>
    <row r="193" spans="1:51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</row>
    <row r="194" spans="1:51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</row>
    <row r="195" spans="1:51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</row>
    <row r="196" spans="1:51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</row>
    <row r="197" spans="1:51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</row>
    <row r="198" spans="1:51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</row>
    <row r="199" spans="1:51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</row>
    <row r="200" spans="1:51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</row>
    <row r="201" spans="1:51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</row>
    <row r="202" spans="1:51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</row>
    <row r="203" spans="1:51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</row>
    <row r="204" spans="1:51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</row>
    <row r="205" spans="1:51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</row>
    <row r="206" spans="1:51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</row>
    <row r="207" spans="1:51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</row>
    <row r="208" spans="1:51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</row>
    <row r="209" spans="1:51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</row>
    <row r="210" spans="1:51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</row>
    <row r="211" spans="1:51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</row>
    <row r="212" spans="1:51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</row>
    <row r="213" spans="1:51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</row>
    <row r="214" spans="1:51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</row>
    <row r="215" spans="1:51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</row>
    <row r="216" spans="1:51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</row>
    <row r="217" spans="1:51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</row>
    <row r="218" spans="1:51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</row>
    <row r="219" spans="1:51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</row>
    <row r="220" spans="1:51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</row>
    <row r="221" spans="1:51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</row>
    <row r="222" spans="1:51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</row>
    <row r="223" spans="1:51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</row>
    <row r="224" spans="1:51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</row>
    <row r="225" spans="1:51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</row>
    <row r="226" spans="1:51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</row>
    <row r="227" spans="1:51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</row>
    <row r="228" spans="1:51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</row>
    <row r="229" spans="1:51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</row>
    <row r="230" spans="1:51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</row>
    <row r="231" spans="1:51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</row>
    <row r="232" spans="1:51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</row>
    <row r="233" spans="1:51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</row>
    <row r="234" spans="1:51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</row>
    <row r="235" spans="1:51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</row>
    <row r="236" spans="1:51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</row>
    <row r="237" spans="1:51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</row>
    <row r="238" spans="1:51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</row>
    <row r="239" spans="1:51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</row>
    <row r="240" spans="1:51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</row>
    <row r="241" spans="1:51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</row>
    <row r="242" spans="1:51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</row>
    <row r="243" spans="1:51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</row>
    <row r="244" spans="1:51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</row>
    <row r="245" spans="1:51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</row>
    <row r="246" spans="1:51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</row>
    <row r="247" spans="1:51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</row>
    <row r="248" spans="1:51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</row>
    <row r="249" spans="1:51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</row>
    <row r="250" spans="1:51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</row>
    <row r="251" spans="1:51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</row>
    <row r="252" spans="1:51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</row>
    <row r="253" spans="1:51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</row>
    <row r="254" spans="1:51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</row>
    <row r="255" spans="1:51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</row>
    <row r="256" spans="1:51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</row>
    <row r="257" spans="1:51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</row>
    <row r="258" spans="1:51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</row>
    <row r="259" spans="1:51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</row>
    <row r="260" spans="1:51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</row>
    <row r="261" spans="1:51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</row>
    <row r="262" spans="1:51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</row>
    <row r="263" spans="1:51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</row>
    <row r="264" spans="1:51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</row>
    <row r="265" spans="1:51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</row>
    <row r="266" spans="1:51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</row>
    <row r="267" spans="1:51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</row>
    <row r="268" spans="1:51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</row>
    <row r="269" spans="1:51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</row>
    <row r="270" spans="1:51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</row>
    <row r="271" spans="1:51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</row>
    <row r="272" spans="1:51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</row>
    <row r="273" spans="1:51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</row>
    <row r="274" spans="1:51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</row>
    <row r="275" spans="1:51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</row>
    <row r="276" spans="1:51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</row>
    <row r="277" spans="1:51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</row>
    <row r="278" spans="1:51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</row>
    <row r="279" spans="1:51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</row>
    <row r="280" spans="1:51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</row>
    <row r="281" spans="1:51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</row>
    <row r="282" spans="1:51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</row>
    <row r="283" spans="1:51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</row>
    <row r="284" spans="1:51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</row>
    <row r="285" spans="1:51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</row>
    <row r="286" spans="1:51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</row>
    <row r="287" spans="1:51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</row>
    <row r="288" spans="1:51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</row>
    <row r="289" spans="1:51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</row>
    <row r="290" spans="1:51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</row>
    <row r="291" spans="1:51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</row>
    <row r="292" spans="1:51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</row>
    <row r="293" spans="1:51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</row>
    <row r="294" spans="1:51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</row>
    <row r="295" spans="1:51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</row>
    <row r="296" spans="1:51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</row>
    <row r="297" spans="1:51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</row>
    <row r="298" spans="1:51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</row>
    <row r="299" spans="1:51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</row>
    <row r="300" spans="1:51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</row>
    <row r="301" spans="1:51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</row>
    <row r="302" spans="1:51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</row>
    <row r="303" spans="1:51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</row>
    <row r="304" spans="1:51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</row>
    <row r="305" spans="1:51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</row>
    <row r="306" spans="1:51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</row>
    <row r="307" spans="1:51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</row>
    <row r="308" spans="1:51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</row>
    <row r="309" spans="1:51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</row>
    <row r="310" spans="1:51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</row>
    <row r="311" spans="1:51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</row>
    <row r="312" spans="1:51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</row>
    <row r="313" spans="1:51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</row>
    <row r="314" spans="1:51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</row>
    <row r="315" spans="1:51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</row>
    <row r="316" spans="1:51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</row>
    <row r="317" spans="1:51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</row>
    <row r="318" spans="1:51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</row>
    <row r="319" spans="1:51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</row>
    <row r="320" spans="1:51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</row>
    <row r="321" spans="1:51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</row>
    <row r="322" spans="1:51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</row>
    <row r="323" spans="1:51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</row>
    <row r="324" spans="1:51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</row>
    <row r="325" spans="1:51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</row>
    <row r="326" spans="1:51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</row>
    <row r="327" spans="1:51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</row>
    <row r="328" spans="1:51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</row>
    <row r="329" spans="1:51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</row>
    <row r="330" spans="1:51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</row>
    <row r="331" spans="1:51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</row>
    <row r="332" spans="1:51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</row>
    <row r="333" spans="1:51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</row>
    <row r="334" spans="1:51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</row>
    <row r="335" spans="1:51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</row>
    <row r="336" spans="1:51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</row>
    <row r="337" spans="1:51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</row>
    <row r="338" spans="1:51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</row>
    <row r="339" spans="1:51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</row>
    <row r="340" spans="1:51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</row>
    <row r="341" spans="1:51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</row>
    <row r="342" spans="1:51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</row>
    <row r="343" spans="1:51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</row>
    <row r="344" spans="1:51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</row>
    <row r="345" spans="1:51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</row>
    <row r="346" spans="1:51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</row>
    <row r="347" spans="1:51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</row>
    <row r="348" spans="1:51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</row>
    <row r="349" spans="1:51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</row>
    <row r="350" spans="1:51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</row>
    <row r="351" spans="1:51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</row>
    <row r="352" spans="1:51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</row>
    <row r="353" spans="1:51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</row>
    <row r="354" spans="1:51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</row>
    <row r="355" spans="1:51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</row>
    <row r="356" spans="1:51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</row>
    <row r="357" spans="1:51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</row>
    <row r="358" spans="1:51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</row>
    <row r="359" spans="1:51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</row>
    <row r="360" spans="1:51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</row>
    <row r="361" spans="1:51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</row>
    <row r="362" spans="1:51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</row>
    <row r="363" spans="1:51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</row>
    <row r="364" spans="1:51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</row>
    <row r="365" spans="1:51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</row>
    <row r="366" spans="1:51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</row>
    <row r="367" spans="1:51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</row>
    <row r="368" spans="1:51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</row>
    <row r="369" spans="1:51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</row>
    <row r="370" spans="1:51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</row>
    <row r="371" spans="1:51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</row>
    <row r="372" spans="1:51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</row>
    <row r="373" spans="1:51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</row>
    <row r="374" spans="1:51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</row>
    <row r="375" spans="1:51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</row>
    <row r="376" spans="1:51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</row>
    <row r="377" spans="1:51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</row>
    <row r="378" spans="1:51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</row>
    <row r="379" spans="1:51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</row>
    <row r="380" spans="1:51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</row>
    <row r="381" spans="1:51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</row>
    <row r="382" spans="1:51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</row>
    <row r="383" spans="1:51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</row>
    <row r="384" spans="1:51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</row>
    <row r="385" spans="1:51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</row>
    <row r="386" spans="1:51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</row>
    <row r="387" spans="1:51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</row>
    <row r="388" spans="1:51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</row>
    <row r="389" spans="1:51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</row>
    <row r="390" spans="1:51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</row>
    <row r="391" spans="1:51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</row>
    <row r="392" spans="1:51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</row>
    <row r="393" spans="1:51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</row>
    <row r="394" spans="1:51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</row>
    <row r="395" spans="1:51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</row>
    <row r="396" spans="1:51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</row>
    <row r="397" spans="1:51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</row>
    <row r="398" spans="1:51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</row>
    <row r="399" spans="1:51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</row>
    <row r="400" spans="1:51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</row>
    <row r="401" spans="1:51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</row>
    <row r="402" spans="1:51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</row>
    <row r="403" spans="1:51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</row>
    <row r="404" spans="1:51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</row>
    <row r="405" spans="1:51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</row>
    <row r="406" spans="1:51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</row>
    <row r="407" spans="1:51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</row>
    <row r="408" spans="1:51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</row>
    <row r="409" spans="1:51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</row>
    <row r="410" spans="1:51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</row>
    <row r="411" spans="1:51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</row>
    <row r="412" spans="1:51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</row>
    <row r="413" spans="1:51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</row>
    <row r="414" spans="1:51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</row>
    <row r="415" spans="1:51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</row>
    <row r="416" spans="1:51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</row>
    <row r="417" spans="1:51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</row>
    <row r="418" spans="1:51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</row>
    <row r="419" spans="1:51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</row>
    <row r="420" spans="1:51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</row>
    <row r="421" spans="1:51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</row>
    <row r="422" spans="1:51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</row>
    <row r="423" spans="1:51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</row>
    <row r="424" spans="1:51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</row>
    <row r="425" spans="1:51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</row>
    <row r="426" spans="1:51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</row>
    <row r="427" spans="1:51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</row>
    <row r="428" spans="1:51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</row>
    <row r="429" spans="1:51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</row>
    <row r="430" spans="1:51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</row>
    <row r="431" spans="1:51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</row>
    <row r="432" spans="1:51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</row>
    <row r="433" spans="1:51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</row>
    <row r="434" spans="1:51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</row>
    <row r="435" spans="1:51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</row>
    <row r="436" spans="1:51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</row>
    <row r="437" spans="1:51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</row>
    <row r="438" spans="1:51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</row>
    <row r="439" spans="1:51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</row>
    <row r="440" spans="1:51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</row>
    <row r="441" spans="1:51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</row>
    <row r="442" spans="1:51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</row>
    <row r="443" spans="1:51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</row>
    <row r="444" spans="1:51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</row>
    <row r="445" spans="1:51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</row>
    <row r="446" spans="1:51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</row>
    <row r="447" spans="1:51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</row>
    <row r="448" spans="1:51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</row>
    <row r="449" spans="1:51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</row>
    <row r="450" spans="1:51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</row>
    <row r="451" spans="1:51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</row>
    <row r="452" spans="1:51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</row>
    <row r="453" spans="1:51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</row>
    <row r="454" spans="1:51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</row>
    <row r="455" spans="1:51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</row>
    <row r="456" spans="1:51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</row>
    <row r="457" spans="1:51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</row>
    <row r="458" spans="1:51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</row>
    <row r="459" spans="1:51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</row>
    <row r="460" spans="1:51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</row>
    <row r="461" spans="1:51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</row>
    <row r="462" spans="1:51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</row>
    <row r="463" spans="1:51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</row>
    <row r="464" spans="1:51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</row>
    <row r="465" spans="1:51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</row>
    <row r="466" spans="1:51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</row>
    <row r="467" spans="1:51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</row>
    <row r="468" spans="1:51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</row>
    <row r="469" spans="1:51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</row>
    <row r="470" spans="1:51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</row>
    <row r="471" spans="1:51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</row>
    <row r="472" spans="1:51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</row>
    <row r="473" spans="1:51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</row>
    <row r="474" spans="1:51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</row>
    <row r="475" spans="1:51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</row>
    <row r="476" spans="1:51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</row>
    <row r="477" spans="1:51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</row>
    <row r="478" spans="1:51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</row>
    <row r="479" spans="1:51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</row>
    <row r="480" spans="1:51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</row>
    <row r="481" spans="1:51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</row>
    <row r="482" spans="1:51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</row>
    <row r="483" spans="1:51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</row>
    <row r="484" spans="1:51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</row>
    <row r="485" spans="1:51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</row>
    <row r="486" spans="1:51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</row>
    <row r="487" spans="1:51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</row>
    <row r="488" spans="1:51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</row>
    <row r="489" spans="1:51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</row>
    <row r="490" spans="1:51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</row>
    <row r="491" spans="1:51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</row>
    <row r="492" spans="1:51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</row>
    <row r="493" spans="1:51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</row>
    <row r="494" spans="1:51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</row>
    <row r="495" spans="1:51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</row>
    <row r="496" spans="1:51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</row>
    <row r="497" spans="1:51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</row>
    <row r="498" spans="1:51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</row>
    <row r="499" spans="1:51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</row>
    <row r="500" spans="1:51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</row>
    <row r="501" spans="1:51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</row>
    <row r="502" spans="1:51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</row>
    <row r="503" spans="1:51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</row>
    <row r="504" spans="1:51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</row>
    <row r="505" spans="1:51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</row>
    <row r="506" spans="1:51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</row>
    <row r="507" spans="1:51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</row>
    <row r="508" spans="1:51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</row>
    <row r="509" spans="1:51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</row>
    <row r="510" spans="1:51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</row>
    <row r="511" spans="1:51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</row>
    <row r="512" spans="1:51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</row>
    <row r="513" spans="1:51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</row>
    <row r="514" spans="1:51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</row>
    <row r="515" spans="1:51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</row>
    <row r="516" spans="1:51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</row>
    <row r="517" spans="1:51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</row>
    <row r="518" spans="1:51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</row>
    <row r="519" spans="1:51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</row>
    <row r="520" spans="1:51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</row>
    <row r="521" spans="1:51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</row>
    <row r="522" spans="1:51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</row>
    <row r="523" spans="1:51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</row>
    <row r="524" spans="1:51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</row>
    <row r="525" spans="1:51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</row>
    <row r="526" spans="1:51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</row>
    <row r="527" spans="1:51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</row>
    <row r="528" spans="1:51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</row>
    <row r="529" spans="1:51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</row>
    <row r="530" spans="1:51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</row>
    <row r="531" spans="1:51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</row>
    <row r="532" spans="1:51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</row>
    <row r="533" spans="1:51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</row>
    <row r="534" spans="1:51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</row>
    <row r="535" spans="1:51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</row>
    <row r="536" spans="1:51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</row>
    <row r="537" spans="1:51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</row>
    <row r="538" spans="1:51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</row>
    <row r="539" spans="1:51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</row>
    <row r="540" spans="1:51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</row>
    <row r="541" spans="1:51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</row>
    <row r="542" spans="1:51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</row>
    <row r="543" spans="1:51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</row>
    <row r="544" spans="1:51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</row>
    <row r="545" spans="1:51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</row>
    <row r="546" spans="1:51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</row>
    <row r="547" spans="1:51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</row>
    <row r="548" spans="1:51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</row>
    <row r="549" spans="1:51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</row>
    <row r="550" spans="1:51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</row>
    <row r="551" spans="1:51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</row>
    <row r="552" spans="1:51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</row>
    <row r="553" spans="1:51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</row>
    <row r="554" spans="1:51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</row>
    <row r="555" spans="1:51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</row>
    <row r="556" spans="1:51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</row>
    <row r="557" spans="1:51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</row>
    <row r="558" spans="1:51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</row>
    <row r="559" spans="1:51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</row>
    <row r="560" spans="1:51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</row>
    <row r="561" spans="1:51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</row>
    <row r="562" spans="1:51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</row>
    <row r="563" spans="1:51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</row>
    <row r="564" spans="1:51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</row>
    <row r="565" spans="1:51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</row>
    <row r="566" spans="1:51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</row>
    <row r="567" spans="1:51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</row>
    <row r="568" spans="1:51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</row>
    <row r="569" spans="1:51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</row>
    <row r="570" spans="1:51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</row>
    <row r="571" spans="1:51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</row>
    <row r="572" spans="1:51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</row>
    <row r="573" spans="1:51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</row>
    <row r="574" spans="1:51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</row>
    <row r="575" spans="1:51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</row>
    <row r="576" spans="1:51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</row>
    <row r="577" spans="1:51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</row>
    <row r="578" spans="1:51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</row>
    <row r="579" spans="1:51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</row>
    <row r="580" spans="1:51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</row>
    <row r="581" spans="1:51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</row>
    <row r="582" spans="1:51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</row>
    <row r="583" spans="1:51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</row>
    <row r="584" spans="1:51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</row>
    <row r="585" spans="1:51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</row>
    <row r="586" spans="1:51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</row>
    <row r="587" spans="1:51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</row>
    <row r="588" spans="1:51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</row>
    <row r="589" spans="1:51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</row>
    <row r="590" spans="1:51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</row>
    <row r="591" spans="1:51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</row>
    <row r="592" spans="1:51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</row>
    <row r="593" spans="1:51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</row>
    <row r="594" spans="1:51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</row>
    <row r="595" spans="1:51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</row>
    <row r="596" spans="1:51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</row>
    <row r="597" spans="1:51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</row>
    <row r="598" spans="1:51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</row>
    <row r="599" spans="1:51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</row>
    <row r="600" spans="1:51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</row>
    <row r="601" spans="1:51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</row>
    <row r="602" spans="1:51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</row>
    <row r="603" spans="1:51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</row>
    <row r="604" spans="1:51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</row>
    <row r="605" spans="1:51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</row>
    <row r="606" spans="1:51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</row>
    <row r="607" spans="1:51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</row>
    <row r="608" spans="1:51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</row>
    <row r="609" spans="1:51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</row>
    <row r="610" spans="1:51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</row>
    <row r="611" spans="1:51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</row>
    <row r="612" spans="1:51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</row>
    <row r="613" spans="1:51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</row>
    <row r="614" spans="1:51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</row>
    <row r="615" spans="1:51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</row>
    <row r="616" spans="1:51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</row>
    <row r="617" spans="1:51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</row>
    <row r="618" spans="1:51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</row>
    <row r="619" spans="1:51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</row>
    <row r="620" spans="1:51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</row>
    <row r="621" spans="1:51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</row>
    <row r="622" spans="1:51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</row>
    <row r="623" spans="1:51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</row>
    <row r="624" spans="1:51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</row>
    <row r="625" spans="1:51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</row>
    <row r="626" spans="1:51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</row>
    <row r="627" spans="1:51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</row>
    <row r="628" spans="1:51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</row>
    <row r="629" spans="1:51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</row>
    <row r="630" spans="1:51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</row>
    <row r="631" spans="1:51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</row>
    <row r="632" spans="1:51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</row>
    <row r="633" spans="1:51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</row>
    <row r="634" spans="1:51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</row>
    <row r="635" spans="1:51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</row>
    <row r="636" spans="1:51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</row>
    <row r="637" spans="1:51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</row>
    <row r="638" spans="1:51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</row>
    <row r="639" spans="1:51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</row>
    <row r="640" spans="1:51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</row>
    <row r="641" spans="1:51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</row>
    <row r="642" spans="1:51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</row>
    <row r="643" spans="1:51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</row>
    <row r="644" spans="1:51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</row>
    <row r="645" spans="1:51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</row>
    <row r="646" spans="1:51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</row>
    <row r="647" spans="1:51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</row>
    <row r="648" spans="1:51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</row>
    <row r="649" spans="1:51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</row>
    <row r="650" spans="1:51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</row>
    <row r="651" spans="1:51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</row>
    <row r="652" spans="1:51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</row>
    <row r="653" spans="1:51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</row>
    <row r="654" spans="1:51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</row>
    <row r="655" spans="1:51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</row>
    <row r="656" spans="1:51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</row>
    <row r="657" spans="1:51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</row>
    <row r="658" spans="1:51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</row>
    <row r="659" spans="1:51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</row>
    <row r="660" spans="1:51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</row>
    <row r="661" spans="1:51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</row>
    <row r="662" spans="1:51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</row>
    <row r="663" spans="1:51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</row>
    <row r="664" spans="1:51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</row>
    <row r="665" spans="1:51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</row>
    <row r="666" spans="1:51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</row>
    <row r="667" spans="1:51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</row>
    <row r="668" spans="1:51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</row>
    <row r="669" spans="1:51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</row>
    <row r="670" spans="1:51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</row>
    <row r="671" spans="1:51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</row>
    <row r="672" spans="1:51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</row>
    <row r="673" spans="1:51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</row>
    <row r="674" spans="1:51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</row>
    <row r="675" spans="1:51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</row>
    <row r="676" spans="1:51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</row>
    <row r="677" spans="1:51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</row>
    <row r="678" spans="1:51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</row>
    <row r="679" spans="1:51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</row>
    <row r="680" spans="1:51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</row>
    <row r="681" spans="1:51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</row>
    <row r="682" spans="1:51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</row>
    <row r="683" spans="1:51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</row>
    <row r="684" spans="1:51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</row>
    <row r="685" spans="1:51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</row>
    <row r="686" spans="1:51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</row>
    <row r="687" spans="1:51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</row>
    <row r="688" spans="1:51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</row>
    <row r="689" spans="1:51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</row>
    <row r="690" spans="1:51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</row>
    <row r="691" spans="1:51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</row>
    <row r="692" spans="1:51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</row>
    <row r="693" spans="1:51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</row>
    <row r="694" spans="1:51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</row>
    <row r="695" spans="1:51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</row>
    <row r="696" spans="1:51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</row>
    <row r="697" spans="1:51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</row>
    <row r="698" spans="1:51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</row>
    <row r="699" spans="1:51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</row>
    <row r="700" spans="1:51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</row>
    <row r="701" spans="1:51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</row>
    <row r="702" spans="1:51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</row>
    <row r="703" spans="1:51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</row>
    <row r="704" spans="1:51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</row>
    <row r="705" spans="1:51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</row>
    <row r="706" spans="1:51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</row>
    <row r="707" spans="1:51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</row>
    <row r="708" spans="1:51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</row>
    <row r="709" spans="1:51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</row>
    <row r="710" spans="1:51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</row>
    <row r="711" spans="1:51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</row>
    <row r="712" spans="1:51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</row>
    <row r="713" spans="1:51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</row>
    <row r="714" spans="1:51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</row>
    <row r="715" spans="1:51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</row>
    <row r="716" spans="1:51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</row>
    <row r="717" spans="1:51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</row>
    <row r="718" spans="1:51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</row>
    <row r="719" spans="1:51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</row>
    <row r="720" spans="1:51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</row>
    <row r="721" spans="1:51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</row>
    <row r="722" spans="1:51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</row>
    <row r="723" spans="1:51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</row>
    <row r="724" spans="1:51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</row>
    <row r="725" spans="1:51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</row>
    <row r="726" spans="1:51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</row>
    <row r="727" spans="1:51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</row>
    <row r="728" spans="1:51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</row>
    <row r="729" spans="1:51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</row>
    <row r="730" spans="1:51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</row>
    <row r="731" spans="1:51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</row>
    <row r="732" spans="1:51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</row>
    <row r="733" spans="1:51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</row>
    <row r="734" spans="1:51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</row>
    <row r="735" spans="1:51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</row>
    <row r="736" spans="1:51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</row>
    <row r="737" spans="1:51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</row>
    <row r="738" spans="1:51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</row>
    <row r="739" spans="1:51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</row>
    <row r="740" spans="1:51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</row>
    <row r="741" spans="1:51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</row>
    <row r="742" spans="1:51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</row>
    <row r="743" spans="1:51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</row>
    <row r="744" spans="1:51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</row>
    <row r="745" spans="1:51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</row>
    <row r="746" spans="1:51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</row>
    <row r="747" spans="1:51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</row>
    <row r="748" spans="1:51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</row>
    <row r="749" spans="1:51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</row>
    <row r="750" spans="1:51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</row>
    <row r="751" spans="1:51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</row>
    <row r="752" spans="1:51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</row>
    <row r="753" spans="1:51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</row>
    <row r="754" spans="1:51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</row>
    <row r="755" spans="1:51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</row>
    <row r="756" spans="1:51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</row>
    <row r="757" spans="1:51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</row>
    <row r="758" spans="1:51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</row>
    <row r="759" spans="1:51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</row>
    <row r="760" spans="1:51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</row>
    <row r="761" spans="1:51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</row>
    <row r="762" spans="1:51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</row>
    <row r="763" spans="1:51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</row>
    <row r="764" spans="1:51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</row>
    <row r="765" spans="1:51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</row>
    <row r="766" spans="1:51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</row>
    <row r="767" spans="1:51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</row>
    <row r="768" spans="1:51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</row>
    <row r="769" spans="1:51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</row>
    <row r="770" spans="1:51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</row>
    <row r="771" spans="1:51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</row>
    <row r="772" spans="1:51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</row>
    <row r="773" spans="1:51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</row>
    <row r="774" spans="1:51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</row>
    <row r="775" spans="1:51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</row>
    <row r="776" spans="1:51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</row>
    <row r="777" spans="1:51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</row>
    <row r="778" spans="1:51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</row>
    <row r="779" spans="1:51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</row>
    <row r="780" spans="1:51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</row>
    <row r="781" spans="1:51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</row>
    <row r="782" spans="1:51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</row>
    <row r="783" spans="1:51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</row>
    <row r="784" spans="1:51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</row>
    <row r="785" spans="1:51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</row>
    <row r="786" spans="1:51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</row>
    <row r="787" spans="1:51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</row>
    <row r="788" spans="1:51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</row>
    <row r="789" spans="1:51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</row>
    <row r="790" spans="1:51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</row>
    <row r="791" spans="1:51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</row>
    <row r="792" spans="1:51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</row>
    <row r="793" spans="1:51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</row>
    <row r="794" spans="1:51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</row>
    <row r="795" spans="1:51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</row>
    <row r="796" spans="1:51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</row>
    <row r="797" spans="1:51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</row>
    <row r="798" spans="1:51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</row>
    <row r="799" spans="1:51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</row>
    <row r="800" spans="1:51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</row>
    <row r="801" spans="1:51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</row>
    <row r="802" spans="1:51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</row>
    <row r="803" spans="1:51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</row>
    <row r="804" spans="1:51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</row>
    <row r="805" spans="1:51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</row>
    <row r="806" spans="1:51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</row>
    <row r="807" spans="1:51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</row>
    <row r="808" spans="1:51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</row>
    <row r="809" spans="1:51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</row>
    <row r="810" spans="1:51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</row>
    <row r="811" spans="1:51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</row>
    <row r="812" spans="1:51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</row>
    <row r="813" spans="1:51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</row>
    <row r="814" spans="1:51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</row>
    <row r="815" spans="1:51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</row>
    <row r="816" spans="1:51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</row>
    <row r="817" spans="1:51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</row>
    <row r="818" spans="1:51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</row>
    <row r="819" spans="1:51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</row>
    <row r="820" spans="1:51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</row>
    <row r="821" spans="1:51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</row>
    <row r="822" spans="1:51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</row>
    <row r="823" spans="1:51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</row>
    <row r="824" spans="1:51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</row>
    <row r="825" spans="1:51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</row>
    <row r="826" spans="1:51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</row>
    <row r="827" spans="1:51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</row>
    <row r="828" spans="1:51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</row>
    <row r="829" spans="1:51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</row>
    <row r="830" spans="1:51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</row>
    <row r="831" spans="1:51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</row>
    <row r="832" spans="1:51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</row>
    <row r="833" spans="1:51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</row>
    <row r="834" spans="1:51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</row>
    <row r="835" spans="1:51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</row>
    <row r="836" spans="1:51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</row>
    <row r="837" spans="1:51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</row>
    <row r="838" spans="1:51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</row>
    <row r="839" spans="1:51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</row>
    <row r="840" spans="1:51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</row>
    <row r="841" spans="1:51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</row>
    <row r="842" spans="1:51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</row>
    <row r="843" spans="1:51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</row>
    <row r="844" spans="1:51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</row>
    <row r="845" spans="1:51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</row>
    <row r="846" spans="1:51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</row>
    <row r="847" spans="1:51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</row>
    <row r="848" spans="1:51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</row>
    <row r="849" spans="1:51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</row>
    <row r="850" spans="1:51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</row>
    <row r="851" spans="1:51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</row>
    <row r="852" spans="1:51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</row>
    <row r="853" spans="1:51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</row>
    <row r="854" spans="1:51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</row>
    <row r="855" spans="1:51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</row>
    <row r="856" spans="1:51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</row>
    <row r="857" spans="1:51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</row>
    <row r="858" spans="1:51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</row>
    <row r="859" spans="1:51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</row>
    <row r="860" spans="1:51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</row>
    <row r="861" spans="1:51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</row>
    <row r="862" spans="1:51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</row>
    <row r="863" spans="1:51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</row>
    <row r="864" spans="1:51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</row>
    <row r="865" spans="1:51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</row>
    <row r="866" spans="1:51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</row>
    <row r="867" spans="1:51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</row>
    <row r="868" spans="1:51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</row>
    <row r="869" spans="1:51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</row>
    <row r="870" spans="1:51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</row>
    <row r="871" spans="1:51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</row>
    <row r="872" spans="1:51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</row>
    <row r="873" spans="1:51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</row>
    <row r="874" spans="1:51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</row>
    <row r="875" spans="1:51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</row>
    <row r="876" spans="1:51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</row>
    <row r="877" spans="1:51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</row>
    <row r="878" spans="1:51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</row>
    <row r="879" spans="1:51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</row>
    <row r="880" spans="1:51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</row>
    <row r="881" spans="1:51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</row>
    <row r="882" spans="1:51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</row>
    <row r="883" spans="1:51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</row>
    <row r="884" spans="1:51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</row>
    <row r="885" spans="1:51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</row>
    <row r="886" spans="1:51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</row>
    <row r="887" spans="1:51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</row>
    <row r="888" spans="1:51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</row>
    <row r="889" spans="1:51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</row>
    <row r="890" spans="1:51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</row>
    <row r="891" spans="1:51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</row>
    <row r="892" spans="1:51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</row>
    <row r="893" spans="1:51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</row>
    <row r="894" spans="1:51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</row>
    <row r="895" spans="1:51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</row>
    <row r="896" spans="1:51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</row>
    <row r="897" spans="1:51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</row>
    <row r="898" spans="1:51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</row>
    <row r="899" spans="1:51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</row>
    <row r="900" spans="1:51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</row>
    <row r="901" spans="1:51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</row>
    <row r="902" spans="1:51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</row>
    <row r="903" spans="1:51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</row>
    <row r="904" spans="1:51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</row>
    <row r="905" spans="1:51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</row>
    <row r="906" spans="1:51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</row>
    <row r="907" spans="1:51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</row>
    <row r="908" spans="1:51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</row>
    <row r="909" spans="1:51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</row>
    <row r="910" spans="1:51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</row>
    <row r="911" spans="1:51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</row>
    <row r="912" spans="1:51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</row>
    <row r="913" spans="1:51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</row>
    <row r="914" spans="1:51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</row>
    <row r="915" spans="1:51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</row>
    <row r="916" spans="1:51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</row>
    <row r="917" spans="1:51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</row>
    <row r="918" spans="1:51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</row>
    <row r="919" spans="1:51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</row>
    <row r="920" spans="1:51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</row>
    <row r="921" spans="1:51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</row>
    <row r="922" spans="1:51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</row>
    <row r="923" spans="1:51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</row>
    <row r="924" spans="1:51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</row>
    <row r="925" spans="1:51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</row>
    <row r="926" spans="1:51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</row>
    <row r="927" spans="1:51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</row>
    <row r="928" spans="1:51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</row>
    <row r="929" spans="1:51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</row>
    <row r="930" spans="1:51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</row>
    <row r="931" spans="1:51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</row>
    <row r="932" spans="1:51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</row>
    <row r="933" spans="1:51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</row>
    <row r="934" spans="1:51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</row>
    <row r="935" spans="1:51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</row>
    <row r="936" spans="1:51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</row>
    <row r="937" spans="1:51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</row>
    <row r="938" spans="1:51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</row>
    <row r="939" spans="1:51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</row>
    <row r="940" spans="1:51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</row>
    <row r="941" spans="1:51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</row>
    <row r="942" spans="1:51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</row>
    <row r="943" spans="1:51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</row>
    <row r="944" spans="1:51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</row>
    <row r="945" spans="1:51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</row>
    <row r="946" spans="1:51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</row>
    <row r="947" spans="1:51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</row>
    <row r="948" spans="1:51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</row>
    <row r="949" spans="1:51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</row>
    <row r="950" spans="1:51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</row>
    <row r="951" spans="1:51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</row>
    <row r="952" spans="1:51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</row>
    <row r="953" spans="1:51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</row>
    <row r="954" spans="1:51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</row>
    <row r="955" spans="1:51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</row>
    <row r="956" spans="1:51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</row>
    <row r="957" spans="1:51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</row>
    <row r="958" spans="1:51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</row>
    <row r="959" spans="1:51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</row>
    <row r="960" spans="1:51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</row>
    <row r="961" spans="1:51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</row>
    <row r="962" spans="1:51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</row>
    <row r="963" spans="1:51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</row>
    <row r="964" spans="1:51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</row>
    <row r="965" spans="1:51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</row>
    <row r="966" spans="1:51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</row>
    <row r="967" spans="1:51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</row>
    <row r="968" spans="1:51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</row>
    <row r="969" spans="1:51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</row>
    <row r="970" spans="1:51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</row>
    <row r="971" spans="1:51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</row>
    <row r="972" spans="1:51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</row>
    <row r="973" spans="1:51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</row>
    <row r="974" spans="1:51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</row>
    <row r="975" spans="1:51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</row>
    <row r="976" spans="1:51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</row>
    <row r="977" spans="1:51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</row>
    <row r="978" spans="1:51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</row>
    <row r="979" spans="1:51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</row>
    <row r="980" spans="1:51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</row>
    <row r="981" spans="1:51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</row>
    <row r="982" spans="1:51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</row>
    <row r="983" spans="1:51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</row>
    <row r="984" spans="1:51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</row>
    <row r="985" spans="1:51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</row>
    <row r="986" spans="1:51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</row>
    <row r="987" spans="1:51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</row>
    <row r="988" spans="1:51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</row>
    <row r="989" spans="1:51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</row>
    <row r="990" spans="1:51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</row>
    <row r="991" spans="1:51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</row>
    <row r="992" spans="1:51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</row>
    <row r="993" spans="1:51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</row>
    <row r="994" spans="1:51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</row>
    <row r="995" spans="1:51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</row>
    <row r="996" spans="1:51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</row>
    <row r="997" spans="1:51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</row>
    <row r="998" spans="1:51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</row>
    <row r="999" spans="1:51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</row>
    <row r="1000" spans="1:51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</row>
    <row r="1001" spans="1:51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</row>
  </sheetData>
  <dataValidations count="3">
    <dataValidation type="list" allowBlank="1" showErrorMessage="1" sqref="D1">
      <formula1>"Կարմիր աղացած քաղցր պղպեղ,Տոմատի մածուկ"</formula1>
    </dataValidation>
    <dataValidation type="list" allowBlank="1" showErrorMessage="1" sqref="D3">
      <formula1>"Լոբով ապուրը կարտոֆիլով,Լոբով ապուրը մակարոնով"</formula1>
    </dataValidation>
    <dataValidation type="list" allowBlank="1" showErrorMessage="1" sqref="D2">
      <formula1>"Հնդկաձավար,Հաճար"</formula1>
    </dataValidation>
  </dataValidation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01"/>
  <sheetViews>
    <sheetView topLeftCell="A37" workbookViewId="0">
      <selection activeCell="D1" sqref="D1"/>
    </sheetView>
  </sheetViews>
  <sheetFormatPr defaultColWidth="14.42578125" defaultRowHeight="15" customHeight="1" x14ac:dyDescent="0.25"/>
  <cols>
    <col min="1" max="1" width="37.5703125" customWidth="1"/>
    <col min="2" max="3" width="27.5703125" customWidth="1"/>
    <col min="4" max="4" width="30.85546875" bestFit="1" customWidth="1"/>
    <col min="5" max="5" width="18.7109375" customWidth="1"/>
    <col min="6" max="51" width="8.85546875" customWidth="1"/>
  </cols>
  <sheetData>
    <row r="1" spans="1:51" x14ac:dyDescent="0.25">
      <c r="D1" s="27" t="s">
        <v>41</v>
      </c>
      <c r="E1" s="32"/>
    </row>
    <row r="2" spans="1:51" ht="15.75" x14ac:dyDescent="0.25">
      <c r="A2" s="33" t="s">
        <v>23</v>
      </c>
      <c r="B2" s="34">
        <v>172</v>
      </c>
      <c r="C2" s="1"/>
      <c r="D2" s="28" t="s">
        <v>37</v>
      </c>
      <c r="E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</row>
    <row r="3" spans="1:51" ht="47.25" x14ac:dyDescent="0.25">
      <c r="A3" s="33" t="s">
        <v>24</v>
      </c>
      <c r="B3" s="34">
        <v>74</v>
      </c>
      <c r="C3" s="2"/>
      <c r="D3" s="55" t="s">
        <v>65</v>
      </c>
      <c r="E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51" ht="15.75" x14ac:dyDescent="0.25">
      <c r="A4" s="3"/>
      <c r="B4" s="4"/>
      <c r="C4" s="4"/>
      <c r="D4" s="4"/>
      <c r="E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</row>
    <row r="5" spans="1:51" ht="47.25" x14ac:dyDescent="0.25">
      <c r="A5" s="5" t="s">
        <v>25</v>
      </c>
      <c r="B5" s="6" t="s">
        <v>26</v>
      </c>
      <c r="C5" s="6" t="s">
        <v>27</v>
      </c>
      <c r="D5" s="6" t="s">
        <v>28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</row>
    <row r="6" spans="1:51" ht="15.75" x14ac:dyDescent="0.25">
      <c r="A6" s="7" t="s">
        <v>29</v>
      </c>
      <c r="B6" s="8">
        <v>15.5</v>
      </c>
      <c r="C6" s="9">
        <f t="shared" ref="C6:C26" si="0">B6/10*$B$2*$B$3</f>
        <v>19728.400000000001</v>
      </c>
      <c r="D6" s="10">
        <f t="shared" ref="D6:D18" si="1">C6/1000</f>
        <v>19.728400000000001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ht="15.75" x14ac:dyDescent="0.25">
      <c r="A7" s="7" t="s">
        <v>66</v>
      </c>
      <c r="B7" s="8">
        <v>80</v>
      </c>
      <c r="C7" s="9">
        <f t="shared" si="0"/>
        <v>101824</v>
      </c>
      <c r="D7" s="10">
        <f t="shared" si="1"/>
        <v>101.824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</row>
    <row r="8" spans="1:51" ht="15.75" x14ac:dyDescent="0.25">
      <c r="A8" s="7" t="s">
        <v>30</v>
      </c>
      <c r="B8" s="8">
        <v>120</v>
      </c>
      <c r="C8" s="9">
        <f t="shared" si="0"/>
        <v>152736</v>
      </c>
      <c r="D8" s="10">
        <f t="shared" si="1"/>
        <v>152.73599999999999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</row>
    <row r="9" spans="1:51" ht="15.75" x14ac:dyDescent="0.25">
      <c r="A9" s="7" t="s">
        <v>31</v>
      </c>
      <c r="B9" s="8">
        <v>74</v>
      </c>
      <c r="C9" s="9">
        <f t="shared" si="0"/>
        <v>94187.199999999997</v>
      </c>
      <c r="D9" s="10">
        <f t="shared" si="1"/>
        <v>94.18719999999999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 ht="15.75" x14ac:dyDescent="0.25">
      <c r="A10" s="7" t="s">
        <v>32</v>
      </c>
      <c r="B10" s="8">
        <v>50</v>
      </c>
      <c r="C10" s="9">
        <f t="shared" si="0"/>
        <v>63640</v>
      </c>
      <c r="D10" s="10">
        <f t="shared" si="1"/>
        <v>63.64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 ht="15.75" x14ac:dyDescent="0.25">
      <c r="A11" s="7" t="s">
        <v>33</v>
      </c>
      <c r="B11" s="8">
        <v>500</v>
      </c>
      <c r="C11" s="9">
        <f t="shared" si="0"/>
        <v>636400</v>
      </c>
      <c r="D11" s="10">
        <f t="shared" si="1"/>
        <v>636.4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 ht="15.75" x14ac:dyDescent="0.25">
      <c r="A12" s="7" t="s">
        <v>34</v>
      </c>
      <c r="B12" s="8">
        <v>250</v>
      </c>
      <c r="C12" s="9">
        <f t="shared" si="0"/>
        <v>318200</v>
      </c>
      <c r="D12" s="10">
        <f t="shared" si="1"/>
        <v>318.2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</row>
    <row r="13" spans="1:51" ht="15.75" x14ac:dyDescent="0.25">
      <c r="A13" s="7" t="s">
        <v>69</v>
      </c>
      <c r="B13" s="8">
        <v>50</v>
      </c>
      <c r="C13" s="9">
        <f t="shared" si="0"/>
        <v>63640</v>
      </c>
      <c r="D13" s="10">
        <f t="shared" si="1"/>
        <v>63.64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</row>
    <row r="14" spans="1:51" ht="15.75" x14ac:dyDescent="0.25">
      <c r="A14" s="7" t="s">
        <v>35</v>
      </c>
      <c r="B14" s="8">
        <f>IF($D$3="Լոբով ապուրը կարտոֆիլով",230,180)</f>
        <v>230</v>
      </c>
      <c r="C14" s="9">
        <f t="shared" si="0"/>
        <v>292744</v>
      </c>
      <c r="D14" s="10">
        <f t="shared" si="1"/>
        <v>292.74400000000003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</row>
    <row r="15" spans="1:51" ht="15.75" x14ac:dyDescent="0.25">
      <c r="A15" s="7" t="s">
        <v>36</v>
      </c>
      <c r="B15" s="8">
        <f>IF($D$2="Հաճար",50,0)</f>
        <v>0</v>
      </c>
      <c r="C15" s="9">
        <f t="shared" si="0"/>
        <v>0</v>
      </c>
      <c r="D15" s="10">
        <f t="shared" si="1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</row>
    <row r="16" spans="1:51" ht="15.75" x14ac:dyDescent="0.25">
      <c r="A16" s="7" t="s">
        <v>76</v>
      </c>
      <c r="B16" s="8">
        <v>100</v>
      </c>
      <c r="C16" s="9">
        <f t="shared" si="0"/>
        <v>127280</v>
      </c>
      <c r="D16" s="10">
        <f t="shared" si="1"/>
        <v>127.28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</row>
    <row r="17" spans="1:51" ht="15.75" x14ac:dyDescent="0.25">
      <c r="A17" s="7" t="s">
        <v>1</v>
      </c>
      <c r="B17" s="11">
        <v>710</v>
      </c>
      <c r="C17" s="9">
        <f t="shared" si="0"/>
        <v>903688</v>
      </c>
      <c r="D17" s="10">
        <f t="shared" si="1"/>
        <v>903.68799999999999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</row>
    <row r="18" spans="1:51" ht="15.75" x14ac:dyDescent="0.25">
      <c r="A18" s="7" t="s">
        <v>37</v>
      </c>
      <c r="B18" s="11">
        <f>IF($D$2="Հնդկաձավար",100,50)</f>
        <v>100</v>
      </c>
      <c r="C18" s="9">
        <f t="shared" si="0"/>
        <v>127280</v>
      </c>
      <c r="D18" s="10">
        <f t="shared" si="1"/>
        <v>127.28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</row>
    <row r="19" spans="1:51" ht="15.75" x14ac:dyDescent="0.25">
      <c r="A19" s="7" t="s">
        <v>15</v>
      </c>
      <c r="B19" s="11">
        <v>2</v>
      </c>
      <c r="C19" s="9">
        <f t="shared" si="0"/>
        <v>2545.6</v>
      </c>
      <c r="D19" s="12">
        <f>C19</f>
        <v>2545.6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</row>
    <row r="20" spans="1:51" ht="15.75" x14ac:dyDescent="0.25">
      <c r="A20" s="7" t="s">
        <v>38</v>
      </c>
      <c r="B20" s="11">
        <f>IF($D$3="Լոբով ապուրը մակարոնով",110,100)</f>
        <v>100</v>
      </c>
      <c r="C20" s="9">
        <f t="shared" si="0"/>
        <v>127280</v>
      </c>
      <c r="D20" s="10">
        <f t="shared" ref="D20:D26" si="2">C20/1000</f>
        <v>127.28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</row>
    <row r="21" spans="1:51" ht="15.75" customHeight="1" x14ac:dyDescent="0.25">
      <c r="A21" s="7" t="s">
        <v>39</v>
      </c>
      <c r="B21" s="11">
        <v>50</v>
      </c>
      <c r="C21" s="9">
        <f t="shared" si="0"/>
        <v>63640</v>
      </c>
      <c r="D21" s="10">
        <f t="shared" si="2"/>
        <v>63.64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</row>
    <row r="22" spans="1:51" ht="15.75" customHeight="1" x14ac:dyDescent="0.25">
      <c r="A22" s="7" t="s">
        <v>40</v>
      </c>
      <c r="B22" s="11">
        <v>50</v>
      </c>
      <c r="C22" s="9">
        <f t="shared" si="0"/>
        <v>63640</v>
      </c>
      <c r="D22" s="10">
        <f t="shared" si="2"/>
        <v>63.64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</row>
    <row r="23" spans="1:51" ht="15.75" customHeight="1" x14ac:dyDescent="0.25">
      <c r="A23" s="7" t="s">
        <v>5</v>
      </c>
      <c r="B23" s="11">
        <v>90</v>
      </c>
      <c r="C23" s="9">
        <f t="shared" si="0"/>
        <v>114552</v>
      </c>
      <c r="D23" s="10">
        <f t="shared" si="2"/>
        <v>114.55200000000001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</row>
    <row r="24" spans="1:51" ht="15.75" customHeight="1" x14ac:dyDescent="0.25">
      <c r="A24" s="7" t="s">
        <v>7</v>
      </c>
      <c r="B24" s="29">
        <v>30</v>
      </c>
      <c r="C24" s="30">
        <f t="shared" si="0"/>
        <v>38184</v>
      </c>
      <c r="D24" s="31">
        <f t="shared" si="2"/>
        <v>38.183999999999997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</row>
    <row r="25" spans="1:51" ht="15.75" customHeight="1" x14ac:dyDescent="0.25">
      <c r="A25" s="7" t="s">
        <v>77</v>
      </c>
      <c r="B25" s="29">
        <f>IF($D$1="Կարմիր աղացած քաղցր պղպեղ",1.5,0)</f>
        <v>0</v>
      </c>
      <c r="C25" s="30">
        <f t="shared" si="0"/>
        <v>0</v>
      </c>
      <c r="D25" s="31">
        <f t="shared" si="2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</row>
    <row r="26" spans="1:51" ht="15.75" customHeight="1" x14ac:dyDescent="0.25">
      <c r="A26" s="7" t="s">
        <v>41</v>
      </c>
      <c r="B26" s="11">
        <f>IF($D$1="Տոմատի մածուկ",12,0)</f>
        <v>12</v>
      </c>
      <c r="C26" s="9">
        <f t="shared" si="0"/>
        <v>15273.6</v>
      </c>
      <c r="D26" s="10">
        <f t="shared" si="2"/>
        <v>15.2736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</row>
    <row r="27" spans="1:51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</row>
    <row r="28" spans="1:51" ht="15.75" customHeight="1" thickBo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</row>
    <row r="29" spans="1:51" ht="15.75" customHeight="1" x14ac:dyDescent="0.3">
      <c r="A29" s="35" t="s">
        <v>58</v>
      </c>
      <c r="B29" s="36"/>
      <c r="C29" s="36"/>
      <c r="D29" s="36"/>
      <c r="E29" s="36"/>
      <c r="F29" s="36"/>
      <c r="G29" s="37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</row>
    <row r="30" spans="1:51" ht="15.75" customHeight="1" x14ac:dyDescent="0.25">
      <c r="A30" s="38"/>
      <c r="B30" s="39"/>
      <c r="C30" s="39"/>
      <c r="D30" s="39"/>
      <c r="E30" s="39"/>
      <c r="F30" s="39"/>
      <c r="G30" s="40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</row>
    <row r="31" spans="1:51" ht="15.75" customHeight="1" x14ac:dyDescent="0.3">
      <c r="A31" s="41" t="s">
        <v>67</v>
      </c>
      <c r="B31" s="42"/>
      <c r="C31" s="43"/>
      <c r="D31" s="39"/>
      <c r="E31" s="39"/>
      <c r="F31" s="39"/>
      <c r="G31" s="40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</row>
    <row r="32" spans="1:51" ht="15.75" customHeight="1" x14ac:dyDescent="0.3">
      <c r="A32" s="44"/>
      <c r="B32" s="39"/>
      <c r="C32" s="43"/>
      <c r="D32" s="39"/>
      <c r="E32" s="39"/>
      <c r="F32" s="39"/>
      <c r="G32" s="40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 ht="15.75" customHeight="1" x14ac:dyDescent="0.3">
      <c r="A33" s="45" t="s">
        <v>59</v>
      </c>
      <c r="B33" s="46"/>
      <c r="C33" s="47"/>
      <c r="D33" s="46"/>
      <c r="E33" s="46"/>
      <c r="F33" s="46"/>
      <c r="G33" s="48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51" ht="15.75" customHeight="1" x14ac:dyDescent="0.3">
      <c r="A34" s="60" t="s">
        <v>60</v>
      </c>
      <c r="B34" s="61"/>
      <c r="C34" s="62"/>
      <c r="D34" s="61"/>
      <c r="E34" s="61"/>
      <c r="F34" s="61"/>
      <c r="G34" s="6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</row>
    <row r="35" spans="1:51" ht="15.75" customHeight="1" x14ac:dyDescent="0.3">
      <c r="A35" s="56" t="s">
        <v>68</v>
      </c>
      <c r="B35" s="57"/>
      <c r="C35" s="58"/>
      <c r="D35" s="57"/>
      <c r="E35" s="57"/>
      <c r="F35" s="57"/>
      <c r="G35" s="59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1:51" ht="15.75" customHeight="1" x14ac:dyDescent="0.3">
      <c r="A36" s="49"/>
      <c r="B36" s="39"/>
      <c r="C36" s="39"/>
      <c r="D36" s="39"/>
      <c r="E36" s="39"/>
      <c r="F36" s="39"/>
      <c r="G36" s="40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 ht="15.75" customHeight="1" x14ac:dyDescent="0.3">
      <c r="A37" s="41" t="s">
        <v>61</v>
      </c>
      <c r="B37" s="39"/>
      <c r="C37" s="42"/>
      <c r="D37" s="39"/>
      <c r="E37" s="39"/>
      <c r="F37" s="39"/>
      <c r="G37" s="40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 ht="15.75" customHeight="1" x14ac:dyDescent="0.3">
      <c r="A38" s="41" t="s">
        <v>62</v>
      </c>
      <c r="B38" s="39"/>
      <c r="C38" s="42"/>
      <c r="D38" s="39"/>
      <c r="E38" s="39"/>
      <c r="F38" s="39"/>
      <c r="G38" s="40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 ht="15.75" customHeight="1" x14ac:dyDescent="0.3">
      <c r="A39" s="54" t="s">
        <v>63</v>
      </c>
      <c r="B39" s="39"/>
      <c r="C39" s="42"/>
      <c r="D39" s="39"/>
      <c r="E39" s="39"/>
      <c r="F39" s="39"/>
      <c r="G39" s="40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 ht="15.75" customHeight="1" x14ac:dyDescent="0.3">
      <c r="A40" s="41"/>
      <c r="B40" s="39"/>
      <c r="C40" s="42"/>
      <c r="D40" s="39"/>
      <c r="E40" s="39"/>
      <c r="F40" s="39"/>
      <c r="G40" s="40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 ht="15.75" customHeight="1" thickBot="1" x14ac:dyDescent="0.3">
      <c r="A41" s="50" t="s">
        <v>64</v>
      </c>
      <c r="B41" s="51"/>
      <c r="C41" s="52"/>
      <c r="D41" s="51"/>
      <c r="E41" s="51"/>
      <c r="F41" s="51"/>
      <c r="G41" s="5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51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51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51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</row>
    <row r="67" spans="1:51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  <row r="79" spans="1:51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</row>
    <row r="80" spans="1:51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</row>
    <row r="81" spans="1:51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</row>
    <row r="82" spans="1:51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</row>
    <row r="83" spans="1:51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</row>
    <row r="84" spans="1:51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</row>
    <row r="85" spans="1:51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</row>
    <row r="86" spans="1:51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</row>
    <row r="87" spans="1:51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</row>
    <row r="88" spans="1:51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</row>
    <row r="89" spans="1:51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</row>
    <row r="90" spans="1:51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</row>
    <row r="91" spans="1:51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</row>
    <row r="92" spans="1:51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</row>
    <row r="93" spans="1:51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</row>
    <row r="94" spans="1:51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</row>
    <row r="95" spans="1:51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</row>
    <row r="96" spans="1:51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</row>
    <row r="97" spans="1:51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</row>
    <row r="98" spans="1:51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</row>
    <row r="99" spans="1:51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</row>
    <row r="100" spans="1:51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</row>
    <row r="101" spans="1:51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</row>
    <row r="102" spans="1:51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</row>
    <row r="103" spans="1:51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</row>
    <row r="104" spans="1:51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</row>
    <row r="105" spans="1:51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</row>
    <row r="106" spans="1:51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</row>
    <row r="107" spans="1:51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</row>
    <row r="108" spans="1:51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</row>
    <row r="109" spans="1:51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</row>
    <row r="110" spans="1:51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</row>
    <row r="111" spans="1:51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</row>
    <row r="112" spans="1:51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</row>
    <row r="113" spans="1:51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</row>
    <row r="114" spans="1:51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</row>
    <row r="115" spans="1:51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</row>
    <row r="116" spans="1:51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</row>
    <row r="117" spans="1:51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</row>
    <row r="118" spans="1:51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</row>
    <row r="119" spans="1:51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</row>
    <row r="120" spans="1:51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</row>
    <row r="121" spans="1:51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</row>
    <row r="122" spans="1:51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</row>
    <row r="123" spans="1:51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</row>
    <row r="124" spans="1:51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</row>
    <row r="125" spans="1:51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</row>
    <row r="126" spans="1:51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</row>
    <row r="127" spans="1:51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</row>
    <row r="128" spans="1:51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</row>
    <row r="129" spans="1:51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</row>
    <row r="130" spans="1:51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</row>
    <row r="131" spans="1:51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</row>
    <row r="132" spans="1:51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</row>
    <row r="133" spans="1:51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</row>
    <row r="134" spans="1:51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</row>
    <row r="135" spans="1:51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</row>
    <row r="136" spans="1:51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</row>
    <row r="137" spans="1:51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</row>
    <row r="138" spans="1:51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</row>
    <row r="139" spans="1:51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</row>
    <row r="140" spans="1:51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</row>
    <row r="141" spans="1:51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</row>
    <row r="142" spans="1:51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</row>
    <row r="143" spans="1:51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</row>
    <row r="144" spans="1:51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</row>
    <row r="145" spans="1:51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</row>
    <row r="146" spans="1:51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</row>
    <row r="147" spans="1:51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</row>
    <row r="148" spans="1:51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</row>
    <row r="149" spans="1:51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</row>
    <row r="150" spans="1:51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</row>
    <row r="151" spans="1:51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</row>
    <row r="152" spans="1:51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</row>
    <row r="153" spans="1:51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</row>
    <row r="154" spans="1:51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</row>
    <row r="155" spans="1:51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</row>
    <row r="156" spans="1:51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</row>
    <row r="157" spans="1:51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</row>
    <row r="158" spans="1:51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</row>
    <row r="159" spans="1:51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</row>
    <row r="160" spans="1:51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</row>
    <row r="161" spans="1:51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</row>
    <row r="162" spans="1:51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</row>
    <row r="163" spans="1:51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</row>
    <row r="164" spans="1:51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</row>
    <row r="165" spans="1:51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</row>
    <row r="166" spans="1:51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</row>
    <row r="167" spans="1:51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</row>
    <row r="168" spans="1:51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</row>
    <row r="169" spans="1:51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</row>
    <row r="170" spans="1:51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</row>
    <row r="171" spans="1:51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</row>
    <row r="172" spans="1:51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</row>
    <row r="173" spans="1:51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</row>
    <row r="174" spans="1:51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</row>
    <row r="175" spans="1:51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</row>
    <row r="176" spans="1:51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</row>
    <row r="177" spans="1:51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</row>
    <row r="178" spans="1:51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</row>
    <row r="179" spans="1:51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</row>
    <row r="180" spans="1:51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</row>
    <row r="181" spans="1:51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</row>
    <row r="182" spans="1:51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</row>
    <row r="183" spans="1:51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</row>
    <row r="184" spans="1:51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</row>
    <row r="185" spans="1:51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</row>
    <row r="186" spans="1:51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</row>
    <row r="187" spans="1:51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</row>
    <row r="188" spans="1:51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</row>
    <row r="189" spans="1:51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</row>
    <row r="190" spans="1:51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</row>
    <row r="191" spans="1:51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</row>
    <row r="192" spans="1:51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</row>
    <row r="193" spans="1:51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</row>
    <row r="194" spans="1:51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</row>
    <row r="195" spans="1:51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</row>
    <row r="196" spans="1:51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</row>
    <row r="197" spans="1:51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</row>
    <row r="198" spans="1:51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</row>
    <row r="199" spans="1:51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</row>
    <row r="200" spans="1:51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</row>
    <row r="201" spans="1:51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</row>
    <row r="202" spans="1:51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</row>
    <row r="203" spans="1:51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</row>
    <row r="204" spans="1:51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</row>
    <row r="205" spans="1:51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</row>
    <row r="206" spans="1:51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</row>
    <row r="207" spans="1:51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</row>
    <row r="208" spans="1:51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</row>
    <row r="209" spans="1:51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</row>
    <row r="210" spans="1:51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</row>
    <row r="211" spans="1:51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</row>
    <row r="212" spans="1:51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</row>
    <row r="213" spans="1:51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</row>
    <row r="214" spans="1:51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</row>
    <row r="215" spans="1:51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</row>
    <row r="216" spans="1:51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</row>
    <row r="217" spans="1:51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</row>
    <row r="218" spans="1:51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</row>
    <row r="219" spans="1:51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</row>
    <row r="220" spans="1:51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</row>
    <row r="221" spans="1:51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</row>
    <row r="222" spans="1:51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</row>
    <row r="223" spans="1:51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</row>
    <row r="224" spans="1:51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</row>
    <row r="225" spans="1:51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</row>
    <row r="226" spans="1:51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</row>
    <row r="227" spans="1:51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</row>
    <row r="228" spans="1:51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</row>
    <row r="229" spans="1:51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</row>
    <row r="230" spans="1:51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</row>
    <row r="231" spans="1:51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</row>
    <row r="232" spans="1:51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</row>
    <row r="233" spans="1:51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</row>
    <row r="234" spans="1:51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</row>
    <row r="235" spans="1:51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</row>
    <row r="236" spans="1:51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</row>
    <row r="237" spans="1:51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</row>
    <row r="238" spans="1:51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</row>
    <row r="239" spans="1:51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</row>
    <row r="240" spans="1:51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</row>
    <row r="241" spans="1:51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</row>
    <row r="242" spans="1:51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</row>
    <row r="243" spans="1:51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</row>
    <row r="244" spans="1:51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</row>
    <row r="245" spans="1:51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</row>
    <row r="246" spans="1:51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</row>
    <row r="247" spans="1:51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</row>
    <row r="248" spans="1:51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</row>
    <row r="249" spans="1:51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</row>
    <row r="250" spans="1:51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</row>
    <row r="251" spans="1:51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</row>
    <row r="252" spans="1:51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</row>
    <row r="253" spans="1:51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</row>
    <row r="254" spans="1:51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</row>
    <row r="255" spans="1:51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</row>
    <row r="256" spans="1:51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</row>
    <row r="257" spans="1:51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</row>
    <row r="258" spans="1:51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</row>
    <row r="259" spans="1:51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</row>
    <row r="260" spans="1:51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</row>
    <row r="261" spans="1:51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</row>
    <row r="262" spans="1:51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</row>
    <row r="263" spans="1:51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</row>
    <row r="264" spans="1:51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</row>
    <row r="265" spans="1:51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</row>
    <row r="266" spans="1:51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</row>
    <row r="267" spans="1:51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</row>
    <row r="268" spans="1:51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</row>
    <row r="269" spans="1:51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</row>
    <row r="270" spans="1:51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</row>
    <row r="271" spans="1:51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</row>
    <row r="272" spans="1:51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</row>
    <row r="273" spans="1:51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</row>
    <row r="274" spans="1:51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</row>
    <row r="275" spans="1:51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</row>
    <row r="276" spans="1:51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</row>
    <row r="277" spans="1:51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</row>
    <row r="278" spans="1:51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</row>
    <row r="279" spans="1:51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</row>
    <row r="280" spans="1:51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</row>
    <row r="281" spans="1:51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</row>
    <row r="282" spans="1:51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</row>
    <row r="283" spans="1:51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</row>
    <row r="284" spans="1:51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</row>
    <row r="285" spans="1:51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</row>
    <row r="286" spans="1:51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</row>
    <row r="287" spans="1:51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</row>
    <row r="288" spans="1:51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</row>
    <row r="289" spans="1:51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</row>
    <row r="290" spans="1:51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</row>
    <row r="291" spans="1:51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</row>
    <row r="292" spans="1:51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</row>
    <row r="293" spans="1:51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</row>
    <row r="294" spans="1:51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</row>
    <row r="295" spans="1:51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</row>
    <row r="296" spans="1:51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</row>
    <row r="297" spans="1:51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</row>
    <row r="298" spans="1:51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</row>
    <row r="299" spans="1:51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</row>
    <row r="300" spans="1:51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</row>
    <row r="301" spans="1:51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</row>
    <row r="302" spans="1:51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</row>
    <row r="303" spans="1:51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</row>
    <row r="304" spans="1:51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</row>
    <row r="305" spans="1:51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</row>
    <row r="306" spans="1:51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</row>
    <row r="307" spans="1:51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</row>
    <row r="308" spans="1:51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</row>
    <row r="309" spans="1:51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</row>
    <row r="310" spans="1:51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</row>
    <row r="311" spans="1:51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</row>
    <row r="312" spans="1:51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</row>
    <row r="313" spans="1:51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</row>
    <row r="314" spans="1:51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</row>
    <row r="315" spans="1:51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</row>
    <row r="316" spans="1:51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</row>
    <row r="317" spans="1:51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</row>
    <row r="318" spans="1:51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</row>
    <row r="319" spans="1:51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</row>
    <row r="320" spans="1:51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</row>
    <row r="321" spans="1:51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</row>
    <row r="322" spans="1:51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</row>
    <row r="323" spans="1:51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</row>
    <row r="324" spans="1:51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</row>
    <row r="325" spans="1:51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</row>
    <row r="326" spans="1:51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</row>
    <row r="327" spans="1:51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</row>
    <row r="328" spans="1:51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</row>
    <row r="329" spans="1:51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</row>
    <row r="330" spans="1:51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</row>
    <row r="331" spans="1:51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</row>
    <row r="332" spans="1:51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</row>
    <row r="333" spans="1:51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</row>
    <row r="334" spans="1:51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</row>
    <row r="335" spans="1:51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</row>
    <row r="336" spans="1:51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</row>
    <row r="337" spans="1:51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</row>
    <row r="338" spans="1:51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</row>
    <row r="339" spans="1:51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</row>
    <row r="340" spans="1:51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</row>
    <row r="341" spans="1:51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</row>
    <row r="342" spans="1:51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</row>
    <row r="343" spans="1:51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</row>
    <row r="344" spans="1:51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</row>
    <row r="345" spans="1:51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</row>
    <row r="346" spans="1:51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</row>
    <row r="347" spans="1:51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</row>
    <row r="348" spans="1:51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</row>
    <row r="349" spans="1:51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</row>
    <row r="350" spans="1:51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</row>
    <row r="351" spans="1:51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</row>
    <row r="352" spans="1:51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</row>
    <row r="353" spans="1:51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</row>
    <row r="354" spans="1:51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</row>
    <row r="355" spans="1:51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</row>
    <row r="356" spans="1:51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</row>
    <row r="357" spans="1:51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</row>
    <row r="358" spans="1:51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</row>
    <row r="359" spans="1:51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</row>
    <row r="360" spans="1:51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</row>
    <row r="361" spans="1:51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</row>
    <row r="362" spans="1:51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</row>
    <row r="363" spans="1:51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</row>
    <row r="364" spans="1:51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</row>
    <row r="365" spans="1:51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</row>
    <row r="366" spans="1:51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</row>
    <row r="367" spans="1:51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</row>
    <row r="368" spans="1:51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</row>
    <row r="369" spans="1:51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</row>
    <row r="370" spans="1:51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</row>
    <row r="371" spans="1:51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</row>
    <row r="372" spans="1:51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</row>
    <row r="373" spans="1:51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</row>
    <row r="374" spans="1:51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</row>
    <row r="375" spans="1:51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</row>
    <row r="376" spans="1:51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</row>
    <row r="377" spans="1:51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</row>
    <row r="378" spans="1:51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</row>
    <row r="379" spans="1:51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</row>
    <row r="380" spans="1:51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</row>
    <row r="381" spans="1:51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</row>
    <row r="382" spans="1:51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</row>
    <row r="383" spans="1:51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</row>
    <row r="384" spans="1:51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</row>
    <row r="385" spans="1:51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</row>
    <row r="386" spans="1:51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</row>
    <row r="387" spans="1:51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</row>
    <row r="388" spans="1:51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</row>
    <row r="389" spans="1:51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</row>
    <row r="390" spans="1:51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</row>
    <row r="391" spans="1:51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</row>
    <row r="392" spans="1:51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</row>
    <row r="393" spans="1:51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</row>
    <row r="394" spans="1:51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</row>
    <row r="395" spans="1:51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</row>
    <row r="396" spans="1:51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</row>
    <row r="397" spans="1:51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</row>
    <row r="398" spans="1:51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</row>
    <row r="399" spans="1:51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</row>
    <row r="400" spans="1:51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</row>
    <row r="401" spans="1:51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</row>
    <row r="402" spans="1:51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</row>
    <row r="403" spans="1:51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</row>
    <row r="404" spans="1:51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</row>
    <row r="405" spans="1:51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</row>
    <row r="406" spans="1:51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</row>
    <row r="407" spans="1:51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</row>
    <row r="408" spans="1:51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</row>
    <row r="409" spans="1:51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</row>
    <row r="410" spans="1:51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</row>
    <row r="411" spans="1:51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</row>
    <row r="412" spans="1:51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</row>
    <row r="413" spans="1:51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</row>
    <row r="414" spans="1:51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</row>
    <row r="415" spans="1:51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</row>
    <row r="416" spans="1:51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</row>
    <row r="417" spans="1:51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</row>
    <row r="418" spans="1:51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</row>
    <row r="419" spans="1:51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</row>
    <row r="420" spans="1:51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</row>
    <row r="421" spans="1:51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</row>
    <row r="422" spans="1:51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</row>
    <row r="423" spans="1:51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</row>
    <row r="424" spans="1:51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</row>
    <row r="425" spans="1:51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</row>
    <row r="426" spans="1:51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</row>
    <row r="427" spans="1:51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</row>
    <row r="428" spans="1:51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</row>
    <row r="429" spans="1:51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</row>
    <row r="430" spans="1:51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</row>
    <row r="431" spans="1:51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</row>
    <row r="432" spans="1:51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</row>
    <row r="433" spans="1:51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</row>
    <row r="434" spans="1:51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</row>
    <row r="435" spans="1:51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</row>
    <row r="436" spans="1:51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</row>
    <row r="437" spans="1:51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</row>
    <row r="438" spans="1:51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</row>
    <row r="439" spans="1:51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</row>
    <row r="440" spans="1:51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</row>
    <row r="441" spans="1:51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</row>
    <row r="442" spans="1:51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</row>
    <row r="443" spans="1:51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</row>
    <row r="444" spans="1:51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</row>
    <row r="445" spans="1:51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</row>
    <row r="446" spans="1:51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</row>
    <row r="447" spans="1:51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</row>
    <row r="448" spans="1:51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</row>
    <row r="449" spans="1:51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</row>
    <row r="450" spans="1:51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</row>
    <row r="451" spans="1:51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</row>
    <row r="452" spans="1:51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</row>
    <row r="453" spans="1:51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</row>
    <row r="454" spans="1:51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</row>
    <row r="455" spans="1:51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</row>
    <row r="456" spans="1:51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</row>
    <row r="457" spans="1:51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</row>
    <row r="458" spans="1:51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</row>
    <row r="459" spans="1:51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</row>
    <row r="460" spans="1:51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</row>
    <row r="461" spans="1:51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</row>
    <row r="462" spans="1:51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</row>
    <row r="463" spans="1:51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</row>
    <row r="464" spans="1:51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</row>
    <row r="465" spans="1:51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</row>
    <row r="466" spans="1:51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</row>
    <row r="467" spans="1:51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</row>
    <row r="468" spans="1:51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</row>
    <row r="469" spans="1:51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</row>
    <row r="470" spans="1:51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</row>
    <row r="471" spans="1:51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</row>
    <row r="472" spans="1:51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</row>
    <row r="473" spans="1:51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</row>
    <row r="474" spans="1:51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</row>
    <row r="475" spans="1:51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</row>
    <row r="476" spans="1:51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</row>
    <row r="477" spans="1:51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</row>
    <row r="478" spans="1:51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</row>
    <row r="479" spans="1:51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</row>
    <row r="480" spans="1:51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</row>
    <row r="481" spans="1:51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</row>
    <row r="482" spans="1:51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</row>
    <row r="483" spans="1:51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</row>
    <row r="484" spans="1:51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</row>
    <row r="485" spans="1:51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</row>
    <row r="486" spans="1:51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</row>
    <row r="487" spans="1:51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</row>
    <row r="488" spans="1:51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</row>
    <row r="489" spans="1:51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</row>
    <row r="490" spans="1:51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</row>
    <row r="491" spans="1:51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</row>
    <row r="492" spans="1:51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</row>
    <row r="493" spans="1:51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</row>
    <row r="494" spans="1:51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</row>
    <row r="495" spans="1:51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</row>
    <row r="496" spans="1:51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</row>
    <row r="497" spans="1:51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</row>
    <row r="498" spans="1:51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</row>
    <row r="499" spans="1:51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</row>
    <row r="500" spans="1:51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</row>
    <row r="501" spans="1:51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</row>
    <row r="502" spans="1:51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</row>
    <row r="503" spans="1:51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</row>
    <row r="504" spans="1:51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</row>
    <row r="505" spans="1:51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</row>
    <row r="506" spans="1:51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</row>
    <row r="507" spans="1:51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</row>
    <row r="508" spans="1:51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</row>
    <row r="509" spans="1:51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</row>
    <row r="510" spans="1:51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</row>
    <row r="511" spans="1:51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</row>
    <row r="512" spans="1:51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</row>
    <row r="513" spans="1:51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</row>
    <row r="514" spans="1:51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</row>
    <row r="515" spans="1:51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</row>
    <row r="516" spans="1:51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</row>
    <row r="517" spans="1:51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</row>
    <row r="518" spans="1:51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</row>
    <row r="519" spans="1:51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</row>
    <row r="520" spans="1:51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</row>
    <row r="521" spans="1:51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</row>
    <row r="522" spans="1:51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</row>
    <row r="523" spans="1:51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</row>
    <row r="524" spans="1:51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</row>
    <row r="525" spans="1:51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</row>
    <row r="526" spans="1:51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</row>
    <row r="527" spans="1:51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</row>
    <row r="528" spans="1:51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</row>
    <row r="529" spans="1:51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</row>
    <row r="530" spans="1:51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</row>
    <row r="531" spans="1:51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</row>
    <row r="532" spans="1:51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</row>
    <row r="533" spans="1:51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</row>
    <row r="534" spans="1:51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</row>
    <row r="535" spans="1:51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</row>
    <row r="536" spans="1:51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</row>
    <row r="537" spans="1:51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</row>
    <row r="538" spans="1:51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</row>
    <row r="539" spans="1:51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</row>
    <row r="540" spans="1:51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</row>
    <row r="541" spans="1:51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</row>
    <row r="542" spans="1:51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</row>
    <row r="543" spans="1:51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</row>
    <row r="544" spans="1:51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</row>
    <row r="545" spans="1:51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</row>
    <row r="546" spans="1:51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</row>
    <row r="547" spans="1:51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</row>
    <row r="548" spans="1:51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</row>
    <row r="549" spans="1:51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</row>
    <row r="550" spans="1:51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</row>
    <row r="551" spans="1:51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</row>
    <row r="552" spans="1:51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</row>
    <row r="553" spans="1:51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</row>
    <row r="554" spans="1:51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</row>
    <row r="555" spans="1:51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</row>
    <row r="556" spans="1:51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</row>
    <row r="557" spans="1:51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</row>
    <row r="558" spans="1:51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</row>
    <row r="559" spans="1:51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</row>
    <row r="560" spans="1:51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</row>
    <row r="561" spans="1:51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</row>
    <row r="562" spans="1:51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</row>
    <row r="563" spans="1:51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</row>
    <row r="564" spans="1:51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</row>
    <row r="565" spans="1:51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</row>
    <row r="566" spans="1:51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</row>
    <row r="567" spans="1:51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</row>
    <row r="568" spans="1:51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</row>
    <row r="569" spans="1:51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</row>
    <row r="570" spans="1:51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</row>
    <row r="571" spans="1:51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</row>
    <row r="572" spans="1:51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</row>
    <row r="573" spans="1:51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</row>
    <row r="574" spans="1:51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</row>
    <row r="575" spans="1:51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</row>
    <row r="576" spans="1:51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</row>
    <row r="577" spans="1:51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</row>
    <row r="578" spans="1:51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</row>
    <row r="579" spans="1:51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</row>
    <row r="580" spans="1:51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</row>
    <row r="581" spans="1:51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</row>
    <row r="582" spans="1:51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</row>
    <row r="583" spans="1:51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</row>
    <row r="584" spans="1:51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</row>
    <row r="585" spans="1:51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</row>
    <row r="586" spans="1:51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</row>
    <row r="587" spans="1:51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</row>
    <row r="588" spans="1:51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</row>
    <row r="589" spans="1:51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</row>
    <row r="590" spans="1:51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</row>
    <row r="591" spans="1:51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</row>
    <row r="592" spans="1:51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</row>
    <row r="593" spans="1:51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</row>
    <row r="594" spans="1:51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</row>
    <row r="595" spans="1:51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</row>
    <row r="596" spans="1:51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</row>
    <row r="597" spans="1:51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</row>
    <row r="598" spans="1:51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</row>
    <row r="599" spans="1:51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</row>
    <row r="600" spans="1:51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</row>
    <row r="601" spans="1:51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</row>
    <row r="602" spans="1:51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</row>
    <row r="603" spans="1:51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</row>
    <row r="604" spans="1:51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</row>
    <row r="605" spans="1:51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</row>
    <row r="606" spans="1:51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</row>
    <row r="607" spans="1:51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</row>
    <row r="608" spans="1:51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</row>
    <row r="609" spans="1:51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</row>
    <row r="610" spans="1:51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</row>
    <row r="611" spans="1:51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</row>
    <row r="612" spans="1:51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</row>
    <row r="613" spans="1:51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</row>
    <row r="614" spans="1:51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</row>
    <row r="615" spans="1:51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</row>
    <row r="616" spans="1:51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</row>
    <row r="617" spans="1:51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</row>
    <row r="618" spans="1:51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</row>
    <row r="619" spans="1:51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</row>
    <row r="620" spans="1:51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</row>
    <row r="621" spans="1:51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</row>
    <row r="622" spans="1:51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</row>
    <row r="623" spans="1:51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</row>
    <row r="624" spans="1:51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</row>
    <row r="625" spans="1:51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</row>
    <row r="626" spans="1:51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</row>
    <row r="627" spans="1:51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</row>
    <row r="628" spans="1:51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</row>
    <row r="629" spans="1:51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</row>
    <row r="630" spans="1:51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</row>
    <row r="631" spans="1:51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</row>
    <row r="632" spans="1:51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</row>
    <row r="633" spans="1:51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</row>
    <row r="634" spans="1:51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</row>
    <row r="635" spans="1:51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</row>
    <row r="636" spans="1:51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</row>
    <row r="637" spans="1:51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</row>
    <row r="638" spans="1:51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</row>
    <row r="639" spans="1:51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</row>
    <row r="640" spans="1:51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</row>
    <row r="641" spans="1:51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</row>
    <row r="642" spans="1:51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</row>
    <row r="643" spans="1:51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</row>
    <row r="644" spans="1:51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</row>
    <row r="645" spans="1:51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</row>
    <row r="646" spans="1:51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</row>
    <row r="647" spans="1:51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</row>
    <row r="648" spans="1:51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</row>
    <row r="649" spans="1:51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</row>
    <row r="650" spans="1:51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</row>
    <row r="651" spans="1:51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</row>
    <row r="652" spans="1:51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</row>
    <row r="653" spans="1:51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</row>
    <row r="654" spans="1:51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</row>
    <row r="655" spans="1:51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</row>
    <row r="656" spans="1:51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</row>
    <row r="657" spans="1:51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</row>
    <row r="658" spans="1:51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</row>
    <row r="659" spans="1:51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</row>
    <row r="660" spans="1:51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</row>
    <row r="661" spans="1:51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</row>
    <row r="662" spans="1:51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</row>
    <row r="663" spans="1:51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</row>
    <row r="664" spans="1:51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</row>
    <row r="665" spans="1:51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</row>
    <row r="666" spans="1:51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</row>
    <row r="667" spans="1:51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</row>
    <row r="668" spans="1:51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</row>
    <row r="669" spans="1:51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</row>
    <row r="670" spans="1:51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</row>
    <row r="671" spans="1:51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</row>
    <row r="672" spans="1:51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</row>
    <row r="673" spans="1:51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</row>
    <row r="674" spans="1:51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</row>
    <row r="675" spans="1:51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</row>
    <row r="676" spans="1:51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</row>
    <row r="677" spans="1:51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</row>
    <row r="678" spans="1:51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</row>
    <row r="679" spans="1:51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</row>
    <row r="680" spans="1:51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</row>
    <row r="681" spans="1:51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</row>
    <row r="682" spans="1:51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</row>
    <row r="683" spans="1:51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</row>
    <row r="684" spans="1:51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</row>
    <row r="685" spans="1:51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</row>
    <row r="686" spans="1:51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</row>
    <row r="687" spans="1:51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</row>
    <row r="688" spans="1:51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</row>
    <row r="689" spans="1:51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</row>
    <row r="690" spans="1:51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</row>
    <row r="691" spans="1:51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</row>
    <row r="692" spans="1:51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</row>
    <row r="693" spans="1:51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</row>
    <row r="694" spans="1:51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</row>
    <row r="695" spans="1:51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</row>
    <row r="696" spans="1:51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</row>
    <row r="697" spans="1:51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</row>
    <row r="698" spans="1:51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</row>
    <row r="699" spans="1:51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</row>
    <row r="700" spans="1:51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</row>
    <row r="701" spans="1:51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</row>
    <row r="702" spans="1:51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</row>
    <row r="703" spans="1:51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</row>
    <row r="704" spans="1:51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</row>
    <row r="705" spans="1:51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</row>
    <row r="706" spans="1:51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</row>
    <row r="707" spans="1:51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</row>
    <row r="708" spans="1:51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</row>
    <row r="709" spans="1:51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</row>
    <row r="710" spans="1:51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</row>
    <row r="711" spans="1:51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</row>
    <row r="712" spans="1:51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</row>
    <row r="713" spans="1:51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</row>
    <row r="714" spans="1:51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</row>
    <row r="715" spans="1:51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</row>
    <row r="716" spans="1:51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</row>
    <row r="717" spans="1:51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</row>
    <row r="718" spans="1:51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</row>
    <row r="719" spans="1:51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</row>
    <row r="720" spans="1:51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</row>
    <row r="721" spans="1:51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</row>
    <row r="722" spans="1:51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</row>
    <row r="723" spans="1:51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</row>
    <row r="724" spans="1:51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</row>
    <row r="725" spans="1:51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</row>
    <row r="726" spans="1:51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</row>
    <row r="727" spans="1:51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</row>
    <row r="728" spans="1:51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</row>
    <row r="729" spans="1:51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</row>
    <row r="730" spans="1:51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</row>
    <row r="731" spans="1:51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</row>
    <row r="732" spans="1:51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</row>
    <row r="733" spans="1:51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</row>
    <row r="734" spans="1:51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</row>
    <row r="735" spans="1:51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</row>
    <row r="736" spans="1:51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</row>
    <row r="737" spans="1:51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</row>
    <row r="738" spans="1:51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</row>
    <row r="739" spans="1:51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</row>
    <row r="740" spans="1:51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</row>
    <row r="741" spans="1:51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</row>
    <row r="742" spans="1:51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</row>
    <row r="743" spans="1:51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</row>
    <row r="744" spans="1:51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</row>
    <row r="745" spans="1:51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</row>
    <row r="746" spans="1:51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</row>
    <row r="747" spans="1:51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</row>
    <row r="748" spans="1:51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</row>
    <row r="749" spans="1:51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</row>
    <row r="750" spans="1:51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</row>
    <row r="751" spans="1:51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</row>
    <row r="752" spans="1:51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</row>
    <row r="753" spans="1:51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</row>
    <row r="754" spans="1:51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</row>
    <row r="755" spans="1:51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</row>
    <row r="756" spans="1:51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</row>
    <row r="757" spans="1:51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</row>
    <row r="758" spans="1:51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</row>
    <row r="759" spans="1:51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</row>
    <row r="760" spans="1:51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</row>
    <row r="761" spans="1:51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</row>
    <row r="762" spans="1:51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</row>
    <row r="763" spans="1:51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</row>
    <row r="764" spans="1:51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</row>
    <row r="765" spans="1:51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</row>
    <row r="766" spans="1:51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</row>
    <row r="767" spans="1:51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</row>
    <row r="768" spans="1:51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</row>
    <row r="769" spans="1:51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</row>
    <row r="770" spans="1:51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</row>
    <row r="771" spans="1:51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</row>
    <row r="772" spans="1:51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</row>
    <row r="773" spans="1:51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</row>
    <row r="774" spans="1:51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</row>
    <row r="775" spans="1:51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</row>
    <row r="776" spans="1:51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</row>
    <row r="777" spans="1:51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</row>
    <row r="778" spans="1:51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</row>
    <row r="779" spans="1:51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</row>
    <row r="780" spans="1:51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</row>
    <row r="781" spans="1:51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</row>
    <row r="782" spans="1:51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</row>
    <row r="783" spans="1:51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</row>
    <row r="784" spans="1:51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</row>
    <row r="785" spans="1:51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</row>
    <row r="786" spans="1:51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</row>
    <row r="787" spans="1:51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</row>
    <row r="788" spans="1:51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</row>
    <row r="789" spans="1:51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</row>
    <row r="790" spans="1:51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</row>
    <row r="791" spans="1:51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</row>
    <row r="792" spans="1:51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</row>
    <row r="793" spans="1:51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</row>
    <row r="794" spans="1:51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</row>
    <row r="795" spans="1:51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</row>
    <row r="796" spans="1:51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</row>
    <row r="797" spans="1:51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</row>
    <row r="798" spans="1:51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</row>
    <row r="799" spans="1:51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</row>
    <row r="800" spans="1:51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</row>
    <row r="801" spans="1:51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</row>
    <row r="802" spans="1:51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</row>
    <row r="803" spans="1:51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</row>
    <row r="804" spans="1:51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</row>
    <row r="805" spans="1:51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</row>
    <row r="806" spans="1:51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</row>
    <row r="807" spans="1:51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</row>
    <row r="808" spans="1:51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</row>
    <row r="809" spans="1:51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</row>
    <row r="810" spans="1:51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</row>
    <row r="811" spans="1:51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</row>
    <row r="812" spans="1:51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</row>
    <row r="813" spans="1:51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</row>
    <row r="814" spans="1:51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</row>
    <row r="815" spans="1:51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</row>
    <row r="816" spans="1:51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</row>
    <row r="817" spans="1:51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</row>
    <row r="818" spans="1:51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</row>
    <row r="819" spans="1:51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</row>
    <row r="820" spans="1:51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</row>
    <row r="821" spans="1:51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</row>
    <row r="822" spans="1:51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</row>
    <row r="823" spans="1:51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</row>
    <row r="824" spans="1:51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</row>
    <row r="825" spans="1:51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</row>
    <row r="826" spans="1:51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</row>
    <row r="827" spans="1:51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</row>
    <row r="828" spans="1:51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</row>
    <row r="829" spans="1:51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</row>
    <row r="830" spans="1:51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</row>
    <row r="831" spans="1:51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</row>
    <row r="832" spans="1:51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</row>
    <row r="833" spans="1:51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</row>
    <row r="834" spans="1:51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</row>
    <row r="835" spans="1:51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</row>
    <row r="836" spans="1:51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</row>
    <row r="837" spans="1:51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</row>
    <row r="838" spans="1:51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</row>
    <row r="839" spans="1:51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</row>
    <row r="840" spans="1:51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</row>
    <row r="841" spans="1:51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</row>
    <row r="842" spans="1:51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</row>
    <row r="843" spans="1:51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</row>
    <row r="844" spans="1:51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</row>
    <row r="845" spans="1:51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</row>
    <row r="846" spans="1:51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</row>
    <row r="847" spans="1:51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</row>
    <row r="848" spans="1:51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</row>
    <row r="849" spans="1:51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</row>
    <row r="850" spans="1:51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</row>
    <row r="851" spans="1:51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</row>
    <row r="852" spans="1:51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</row>
    <row r="853" spans="1:51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</row>
    <row r="854" spans="1:51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</row>
    <row r="855" spans="1:51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</row>
    <row r="856" spans="1:51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</row>
    <row r="857" spans="1:51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</row>
    <row r="858" spans="1:51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</row>
    <row r="859" spans="1:51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</row>
    <row r="860" spans="1:51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</row>
    <row r="861" spans="1:51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</row>
    <row r="862" spans="1:51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</row>
    <row r="863" spans="1:51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</row>
    <row r="864" spans="1:51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</row>
    <row r="865" spans="1:51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</row>
    <row r="866" spans="1:51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</row>
    <row r="867" spans="1:51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</row>
    <row r="868" spans="1:51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</row>
    <row r="869" spans="1:51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</row>
    <row r="870" spans="1:51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</row>
    <row r="871" spans="1:51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</row>
    <row r="872" spans="1:51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</row>
    <row r="873" spans="1:51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</row>
    <row r="874" spans="1:51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</row>
    <row r="875" spans="1:51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</row>
    <row r="876" spans="1:51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</row>
    <row r="877" spans="1:51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</row>
    <row r="878" spans="1:51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</row>
    <row r="879" spans="1:51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</row>
    <row r="880" spans="1:51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</row>
    <row r="881" spans="1:51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</row>
    <row r="882" spans="1:51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</row>
    <row r="883" spans="1:51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</row>
    <row r="884" spans="1:51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</row>
    <row r="885" spans="1:51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</row>
    <row r="886" spans="1:51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</row>
    <row r="887" spans="1:51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</row>
    <row r="888" spans="1:51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</row>
    <row r="889" spans="1:51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</row>
    <row r="890" spans="1:51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</row>
    <row r="891" spans="1:51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</row>
    <row r="892" spans="1:51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</row>
    <row r="893" spans="1:51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</row>
    <row r="894" spans="1:51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</row>
    <row r="895" spans="1:51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</row>
    <row r="896" spans="1:51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</row>
    <row r="897" spans="1:51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</row>
    <row r="898" spans="1:51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</row>
    <row r="899" spans="1:51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</row>
    <row r="900" spans="1:51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</row>
    <row r="901" spans="1:51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</row>
    <row r="902" spans="1:51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</row>
    <row r="903" spans="1:51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</row>
    <row r="904" spans="1:51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</row>
    <row r="905" spans="1:51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</row>
    <row r="906" spans="1:51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</row>
    <row r="907" spans="1:51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</row>
    <row r="908" spans="1:51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</row>
    <row r="909" spans="1:51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</row>
    <row r="910" spans="1:51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</row>
    <row r="911" spans="1:51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</row>
    <row r="912" spans="1:51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</row>
    <row r="913" spans="1:51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</row>
    <row r="914" spans="1:51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</row>
    <row r="915" spans="1:51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</row>
    <row r="916" spans="1:51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</row>
    <row r="917" spans="1:51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</row>
    <row r="918" spans="1:51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</row>
    <row r="919" spans="1:51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</row>
    <row r="920" spans="1:51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</row>
    <row r="921" spans="1:51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</row>
    <row r="922" spans="1:51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</row>
    <row r="923" spans="1:51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</row>
    <row r="924" spans="1:51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</row>
    <row r="925" spans="1:51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</row>
    <row r="926" spans="1:51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</row>
    <row r="927" spans="1:51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</row>
    <row r="928" spans="1:51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</row>
    <row r="929" spans="1:51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</row>
    <row r="930" spans="1:51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</row>
    <row r="931" spans="1:51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</row>
    <row r="932" spans="1:51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</row>
    <row r="933" spans="1:51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</row>
    <row r="934" spans="1:51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</row>
    <row r="935" spans="1:51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</row>
    <row r="936" spans="1:51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</row>
    <row r="937" spans="1:51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</row>
    <row r="938" spans="1:51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</row>
    <row r="939" spans="1:51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</row>
    <row r="940" spans="1:51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</row>
    <row r="941" spans="1:51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</row>
    <row r="942" spans="1:51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</row>
    <row r="943" spans="1:51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</row>
    <row r="944" spans="1:51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</row>
    <row r="945" spans="1:51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</row>
    <row r="946" spans="1:51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</row>
    <row r="947" spans="1:51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</row>
    <row r="948" spans="1:51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</row>
    <row r="949" spans="1:51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</row>
    <row r="950" spans="1:51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</row>
    <row r="951" spans="1:51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</row>
    <row r="952" spans="1:51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</row>
    <row r="953" spans="1:51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</row>
    <row r="954" spans="1:51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</row>
    <row r="955" spans="1:51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</row>
    <row r="956" spans="1:51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</row>
    <row r="957" spans="1:51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</row>
    <row r="958" spans="1:51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</row>
    <row r="959" spans="1:51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</row>
    <row r="960" spans="1:51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</row>
    <row r="961" spans="1:51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</row>
    <row r="962" spans="1:51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</row>
    <row r="963" spans="1:51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</row>
    <row r="964" spans="1:51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</row>
    <row r="965" spans="1:51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</row>
    <row r="966" spans="1:51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</row>
    <row r="967" spans="1:51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</row>
    <row r="968" spans="1:51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</row>
    <row r="969" spans="1:51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</row>
    <row r="970" spans="1:51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</row>
    <row r="971" spans="1:51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</row>
    <row r="972" spans="1:51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</row>
    <row r="973" spans="1:51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</row>
    <row r="974" spans="1:51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</row>
    <row r="975" spans="1:51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</row>
    <row r="976" spans="1:51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</row>
    <row r="977" spans="1:51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</row>
    <row r="978" spans="1:51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</row>
    <row r="979" spans="1:51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</row>
    <row r="980" spans="1:51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</row>
    <row r="981" spans="1:51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</row>
    <row r="982" spans="1:51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</row>
    <row r="983" spans="1:51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</row>
    <row r="984" spans="1:51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</row>
    <row r="985" spans="1:51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</row>
    <row r="986" spans="1:51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</row>
    <row r="987" spans="1:51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</row>
    <row r="988" spans="1:51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</row>
    <row r="989" spans="1:51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</row>
    <row r="990" spans="1:51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</row>
    <row r="991" spans="1:51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</row>
    <row r="992" spans="1:51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</row>
    <row r="993" spans="1:51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</row>
    <row r="994" spans="1:51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</row>
    <row r="995" spans="1:51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</row>
    <row r="996" spans="1:51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</row>
    <row r="997" spans="1:51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</row>
    <row r="998" spans="1:51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</row>
    <row r="999" spans="1:51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</row>
    <row r="1000" spans="1:51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</row>
    <row r="1001" spans="1:51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</row>
  </sheetData>
  <dataValidations count="3">
    <dataValidation type="list" allowBlank="1" showErrorMessage="1" sqref="D2">
      <formula1>"Հնդկաձավար,Հաճար"</formula1>
    </dataValidation>
    <dataValidation type="list" allowBlank="1" showErrorMessage="1" sqref="D3">
      <formula1>"Լոբով ապուրը կարտոֆիլով,Լոբով ապուրը մակարոնով"</formula1>
    </dataValidation>
    <dataValidation type="list" allowBlank="1" showErrorMessage="1" sqref="D1">
      <formula1>"Կարմիր աղացած քաղցր պղպեղ,Տոմատի մածուկ"</formula1>
    </dataValidation>
  </dataValidation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Երկշաբաթյա ճաշացանկեր</vt:lpstr>
      <vt:lpstr>Հաշվիչ</vt:lpstr>
      <vt:lpstr>Հաշվիչ (2)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https:/mul2-kotayk.gov.am/tasks/541344/oneclick/5201367d6857cf46b172155dc2b7f2e3ecffca0567168415cb24bfcf47814aba.xlsx?token=be46691a27868a1d1c9c7ee463effdcc</cp:keywords>
  <cp:lastModifiedBy>fin0123</cp:lastModifiedBy>
  <cp:lastPrinted>2023-06-18T21:34:38Z</cp:lastPrinted>
  <dcterms:created xsi:type="dcterms:W3CDTF">2006-09-16T00:00:00Z</dcterms:created>
  <dcterms:modified xsi:type="dcterms:W3CDTF">2023-08-09T07:31:06Z</dcterms:modified>
</cp:coreProperties>
</file>